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2021-2022" sheetId="6" r:id="rId1"/>
    <sheet name="Zp 2020-21" sheetId="4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_xlnm._FilterDatabase" localSheetId="0" hidden="1">'2021-2022'!$A$8:$WUL$90</definedName>
    <definedName name="_xlnm._FilterDatabase" localSheetId="1" hidden="1">'Zp 2020-21'!$A$7:$WUH$89</definedName>
    <definedName name="_xlnm.Print_Titles" localSheetId="0">'2021-2022'!$A:$B,'2021-2022'!$6:$8</definedName>
    <definedName name="Sheet1" localSheetId="0">#REF!</definedName>
    <definedName name="Sheet1" localSheetId="1">#REF!</definedName>
    <definedName name="Sheet1">#REF!</definedName>
  </definedNames>
  <calcPr calcId="124519"/>
</workbook>
</file>

<file path=xl/calcChain.xml><?xml version="1.0" encoding="utf-8"?>
<calcChain xmlns="http://schemas.openxmlformats.org/spreadsheetml/2006/main">
  <c r="F8" i="6"/>
  <c r="H8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J9"/>
  <c r="N9"/>
  <c r="R9"/>
  <c r="V9"/>
  <c r="Z9"/>
  <c r="AD9"/>
  <c r="AH9"/>
  <c r="AL9"/>
  <c r="AP9"/>
  <c r="AT9"/>
  <c r="AX9"/>
  <c r="BB9"/>
  <c r="BC9"/>
  <c r="BD9"/>
  <c r="BE9"/>
  <c r="BF9"/>
  <c r="J10"/>
  <c r="N10"/>
  <c r="R10"/>
  <c r="V10"/>
  <c r="Z10"/>
  <c r="AD10"/>
  <c r="AH10"/>
  <c r="AL10"/>
  <c r="AP10"/>
  <c r="AT10"/>
  <c r="AX10"/>
  <c r="BB10"/>
  <c r="BC10"/>
  <c r="BD10"/>
  <c r="BE10"/>
  <c r="BF10"/>
  <c r="J11"/>
  <c r="N11"/>
  <c r="R11"/>
  <c r="V11"/>
  <c r="Z11"/>
  <c r="AD11"/>
  <c r="AH11"/>
  <c r="AL11"/>
  <c r="AP11"/>
  <c r="AT11"/>
  <c r="AX11"/>
  <c r="BB11"/>
  <c r="BC11"/>
  <c r="BD11"/>
  <c r="BE11"/>
  <c r="BF11"/>
  <c r="J12"/>
  <c r="N12"/>
  <c r="R12"/>
  <c r="V12"/>
  <c r="Z12"/>
  <c r="AD12"/>
  <c r="AH12"/>
  <c r="AL12"/>
  <c r="AP12"/>
  <c r="AT12"/>
  <c r="AX12"/>
  <c r="BB12"/>
  <c r="BC12"/>
  <c r="BD12"/>
  <c r="BE12"/>
  <c r="BF12"/>
  <c r="J13"/>
  <c r="N13"/>
  <c r="R13"/>
  <c r="V13"/>
  <c r="Z13"/>
  <c r="AD13"/>
  <c r="AH13"/>
  <c r="AL13"/>
  <c r="AP13"/>
  <c r="AT13"/>
  <c r="AX13"/>
  <c r="BB13"/>
  <c r="BC13"/>
  <c r="BD13"/>
  <c r="BE13"/>
  <c r="BF13"/>
  <c r="J14"/>
  <c r="N14"/>
  <c r="R14"/>
  <c r="V14"/>
  <c r="Z14"/>
  <c r="AD14"/>
  <c r="AH14"/>
  <c r="AL14"/>
  <c r="AP14"/>
  <c r="AT14"/>
  <c r="AX14"/>
  <c r="BB14"/>
  <c r="BC14"/>
  <c r="BD14"/>
  <c r="BE14"/>
  <c r="BF14"/>
  <c r="J15"/>
  <c r="N15"/>
  <c r="R15"/>
  <c r="V15"/>
  <c r="Z15"/>
  <c r="AD15"/>
  <c r="AH15"/>
  <c r="AL15"/>
  <c r="AP15"/>
  <c r="AT15"/>
  <c r="AX15"/>
  <c r="BB15"/>
  <c r="BC15"/>
  <c r="BD15"/>
  <c r="BE15"/>
  <c r="BF15"/>
  <c r="J16"/>
  <c r="N16"/>
  <c r="R16"/>
  <c r="V16"/>
  <c r="Z16"/>
  <c r="AD16"/>
  <c r="AH16"/>
  <c r="AL16"/>
  <c r="AP16"/>
  <c r="AT16"/>
  <c r="AX16"/>
  <c r="BB16"/>
  <c r="BC16"/>
  <c r="BD16"/>
  <c r="BE16"/>
  <c r="BF16"/>
  <c r="J17"/>
  <c r="N17"/>
  <c r="R17"/>
  <c r="V17"/>
  <c r="Z17"/>
  <c r="AD17"/>
  <c r="AH17"/>
  <c r="AL17"/>
  <c r="AP17"/>
  <c r="AT17"/>
  <c r="AX17"/>
  <c r="BB17"/>
  <c r="BC17"/>
  <c r="BD17"/>
  <c r="BE17"/>
  <c r="BF17"/>
  <c r="J18"/>
  <c r="N18"/>
  <c r="R18"/>
  <c r="V18"/>
  <c r="Z18"/>
  <c r="AD18"/>
  <c r="AH18"/>
  <c r="AL18"/>
  <c r="AP18"/>
  <c r="AT18"/>
  <c r="AX18"/>
  <c r="BB18"/>
  <c r="BC18"/>
  <c r="BD18"/>
  <c r="BE18"/>
  <c r="BF18"/>
  <c r="J19"/>
  <c r="N19"/>
  <c r="R19"/>
  <c r="V19"/>
  <c r="Z19"/>
  <c r="AD19"/>
  <c r="AH19"/>
  <c r="AL19"/>
  <c r="AP19"/>
  <c r="AT19"/>
  <c r="AX19"/>
  <c r="BB19"/>
  <c r="BC19"/>
  <c r="BD19"/>
  <c r="BE19"/>
  <c r="BF19"/>
  <c r="J20"/>
  <c r="N20"/>
  <c r="R20"/>
  <c r="V20"/>
  <c r="Z20"/>
  <c r="AD20"/>
  <c r="AH20"/>
  <c r="AL20"/>
  <c r="AP20"/>
  <c r="AT20"/>
  <c r="AX20"/>
  <c r="BB20"/>
  <c r="BC20"/>
  <c r="BD20"/>
  <c r="BE20"/>
  <c r="BF20"/>
  <c r="J21"/>
  <c r="N21"/>
  <c r="R21"/>
  <c r="V21"/>
  <c r="Z21"/>
  <c r="AD21"/>
  <c r="AH21"/>
  <c r="AL21"/>
  <c r="AP21"/>
  <c r="AT21"/>
  <c r="AX21"/>
  <c r="BB21"/>
  <c r="BC21"/>
  <c r="BD21"/>
  <c r="BE21"/>
  <c r="BF21"/>
  <c r="J22"/>
  <c r="N22"/>
  <c r="R22"/>
  <c r="V22"/>
  <c r="Z22"/>
  <c r="AD22"/>
  <c r="AH22"/>
  <c r="AL22"/>
  <c r="AP22"/>
  <c r="AT22"/>
  <c r="AX22"/>
  <c r="BB22"/>
  <c r="BC22"/>
  <c r="BD22"/>
  <c r="BE22"/>
  <c r="BF22"/>
  <c r="J23"/>
  <c r="N23"/>
  <c r="R23"/>
  <c r="V23"/>
  <c r="Z23"/>
  <c r="AD23"/>
  <c r="AH23"/>
  <c r="AL23"/>
  <c r="AP23"/>
  <c r="AT23"/>
  <c r="AX23"/>
  <c r="BB23"/>
  <c r="BC23"/>
  <c r="BD23"/>
  <c r="BE23"/>
  <c r="BF23"/>
  <c r="J24"/>
  <c r="N24"/>
  <c r="R24"/>
  <c r="V24"/>
  <c r="Z24"/>
  <c r="AD24"/>
  <c r="AH24"/>
  <c r="AL24"/>
  <c r="AP24"/>
  <c r="AT24"/>
  <c r="AX24"/>
  <c r="BB24"/>
  <c r="BC24"/>
  <c r="BD24"/>
  <c r="BE24"/>
  <c r="BF24"/>
  <c r="J25"/>
  <c r="N25"/>
  <c r="R25"/>
  <c r="V25"/>
  <c r="Z25"/>
  <c r="AD25"/>
  <c r="AH25"/>
  <c r="AL25"/>
  <c r="AP25"/>
  <c r="AT25"/>
  <c r="AX25"/>
  <c r="BB25"/>
  <c r="BC25"/>
  <c r="BD25"/>
  <c r="BE25"/>
  <c r="BF25"/>
  <c r="J26"/>
  <c r="N26"/>
  <c r="R26"/>
  <c r="V26"/>
  <c r="Z26"/>
  <c r="AD26"/>
  <c r="AH26"/>
  <c r="AL26"/>
  <c r="AP26"/>
  <c r="AT26"/>
  <c r="AX26"/>
  <c r="BB26"/>
  <c r="BC26"/>
  <c r="BD26"/>
  <c r="BE26"/>
  <c r="BF26"/>
  <c r="J27"/>
  <c r="N27"/>
  <c r="R27"/>
  <c r="V27"/>
  <c r="Z27"/>
  <c r="AD27"/>
  <c r="AH27"/>
  <c r="AL27"/>
  <c r="AP27"/>
  <c r="AT27"/>
  <c r="AX27"/>
  <c r="BB27"/>
  <c r="BC27"/>
  <c r="BD27"/>
  <c r="BE27"/>
  <c r="BF27"/>
  <c r="J28"/>
  <c r="N28"/>
  <c r="R28"/>
  <c r="V28"/>
  <c r="Z28"/>
  <c r="AD28"/>
  <c r="AH28"/>
  <c r="AL28"/>
  <c r="AP28"/>
  <c r="AT28"/>
  <c r="AX28"/>
  <c r="BB28"/>
  <c r="BC28"/>
  <c r="BD28"/>
  <c r="BE28"/>
  <c r="BF28"/>
  <c r="J29"/>
  <c r="N29"/>
  <c r="R29"/>
  <c r="V29"/>
  <c r="Z29"/>
  <c r="AD29"/>
  <c r="AH29"/>
  <c r="AL29"/>
  <c r="AP29"/>
  <c r="AT29"/>
  <c r="AX29"/>
  <c r="BB29"/>
  <c r="BC29"/>
  <c r="BD29"/>
  <c r="BE29"/>
  <c r="BF29"/>
  <c r="J30"/>
  <c r="N30"/>
  <c r="R30"/>
  <c r="V30"/>
  <c r="Z30"/>
  <c r="AD30"/>
  <c r="AH30"/>
  <c r="AL30"/>
  <c r="AP30"/>
  <c r="AT30"/>
  <c r="AX30"/>
  <c r="BB30"/>
  <c r="BC30"/>
  <c r="BD30"/>
  <c r="BE30"/>
  <c r="BF30"/>
  <c r="J31"/>
  <c r="N31"/>
  <c r="R31"/>
  <c r="V31"/>
  <c r="Z31"/>
  <c r="AD31"/>
  <c r="AH31"/>
  <c r="AL31"/>
  <c r="AP31"/>
  <c r="AT31"/>
  <c r="AX31"/>
  <c r="BB31"/>
  <c r="BC31"/>
  <c r="BD31"/>
  <c r="BE31"/>
  <c r="BF31"/>
  <c r="J32"/>
  <c r="N32"/>
  <c r="R32"/>
  <c r="V32"/>
  <c r="Z32"/>
  <c r="AD32"/>
  <c r="AH32"/>
  <c r="AL32"/>
  <c r="AP32"/>
  <c r="AT32"/>
  <c r="AX32"/>
  <c r="BB32"/>
  <c r="BC32"/>
  <c r="BD32"/>
  <c r="BE32"/>
  <c r="BF32"/>
  <c r="J33"/>
  <c r="N33"/>
  <c r="R33"/>
  <c r="V33"/>
  <c r="Z33"/>
  <c r="AD33"/>
  <c r="AH33"/>
  <c r="AL33"/>
  <c r="AP33"/>
  <c r="AT33"/>
  <c r="AX33"/>
  <c r="BB33"/>
  <c r="BC33"/>
  <c r="BD33"/>
  <c r="BE33"/>
  <c r="BF33"/>
  <c r="J34"/>
  <c r="N34"/>
  <c r="R34"/>
  <c r="V34"/>
  <c r="Z34"/>
  <c r="AD34"/>
  <c r="AH34"/>
  <c r="AL34"/>
  <c r="AP34"/>
  <c r="AT34"/>
  <c r="AX34"/>
  <c r="BB34"/>
  <c r="BC34"/>
  <c r="BD34"/>
  <c r="BE34"/>
  <c r="BF34"/>
  <c r="J35"/>
  <c r="N35"/>
  <c r="R35"/>
  <c r="V35"/>
  <c r="Z35"/>
  <c r="AD35"/>
  <c r="AH35"/>
  <c r="AL35"/>
  <c r="AP35"/>
  <c r="AT35"/>
  <c r="AX35"/>
  <c r="BB35"/>
  <c r="BC35"/>
  <c r="BD35"/>
  <c r="BE35"/>
  <c r="BF35"/>
  <c r="J36"/>
  <c r="N36"/>
  <c r="R36"/>
  <c r="V36"/>
  <c r="Z36"/>
  <c r="AD36"/>
  <c r="AH36"/>
  <c r="AL36"/>
  <c r="AP36"/>
  <c r="AT36"/>
  <c r="AX36"/>
  <c r="BB36"/>
  <c r="BC36"/>
  <c r="BD36"/>
  <c r="BE36"/>
  <c r="BF36"/>
  <c r="E37"/>
  <c r="J37"/>
  <c r="BF37" s="1"/>
  <c r="N37"/>
  <c r="R37"/>
  <c r="V37"/>
  <c r="Z37"/>
  <c r="AD37"/>
  <c r="AH37"/>
  <c r="AL37"/>
  <c r="AP37"/>
  <c r="AT37"/>
  <c r="AX37"/>
  <c r="BB37"/>
  <c r="BC37"/>
  <c r="BD37"/>
  <c r="BE37"/>
  <c r="J38"/>
  <c r="BF38" s="1"/>
  <c r="N38"/>
  <c r="R38"/>
  <c r="V38"/>
  <c r="Z38"/>
  <c r="AD38"/>
  <c r="AH38"/>
  <c r="AL38"/>
  <c r="AP38"/>
  <c r="AT38"/>
  <c r="AX38"/>
  <c r="BB38"/>
  <c r="BC38"/>
  <c r="BD38"/>
  <c r="BE38"/>
  <c r="J39"/>
  <c r="BF39" s="1"/>
  <c r="N39"/>
  <c r="R39"/>
  <c r="V39"/>
  <c r="Z39"/>
  <c r="AD39"/>
  <c r="AH39"/>
  <c r="AL39"/>
  <c r="AP39"/>
  <c r="AT39"/>
  <c r="AX39"/>
  <c r="BB39"/>
  <c r="BC39"/>
  <c r="BD39"/>
  <c r="BE39"/>
  <c r="J40"/>
  <c r="BF40" s="1"/>
  <c r="N40"/>
  <c r="R40"/>
  <c r="V40"/>
  <c r="Z40"/>
  <c r="AD40"/>
  <c r="AH40"/>
  <c r="AL40"/>
  <c r="AP40"/>
  <c r="AT40"/>
  <c r="AX40"/>
  <c r="BB40"/>
  <c r="BC40"/>
  <c r="BD40"/>
  <c r="BE40"/>
  <c r="E41"/>
  <c r="J41"/>
  <c r="N41"/>
  <c r="R41"/>
  <c r="BF41" s="1"/>
  <c r="V41"/>
  <c r="Z41"/>
  <c r="AD41"/>
  <c r="AH41"/>
  <c r="AL41"/>
  <c r="AP41"/>
  <c r="AT41"/>
  <c r="AX41"/>
  <c r="BB41"/>
  <c r="BC41"/>
  <c r="BD41"/>
  <c r="BE41"/>
  <c r="J42"/>
  <c r="N42"/>
  <c r="R42"/>
  <c r="BF42" s="1"/>
  <c r="V42"/>
  <c r="Z42"/>
  <c r="AD42"/>
  <c r="AH42"/>
  <c r="AL42"/>
  <c r="AP42"/>
  <c r="AT42"/>
  <c r="AX42"/>
  <c r="BB42"/>
  <c r="BC42"/>
  <c r="BD42"/>
  <c r="BE42"/>
  <c r="J43"/>
  <c r="N43"/>
  <c r="R43"/>
  <c r="BF43" s="1"/>
  <c r="V43"/>
  <c r="Z43"/>
  <c r="AD43"/>
  <c r="AH43"/>
  <c r="AL43"/>
  <c r="AP43"/>
  <c r="AT43"/>
  <c r="AX43"/>
  <c r="BB43"/>
  <c r="BC43"/>
  <c r="BD43"/>
  <c r="BE43"/>
  <c r="J44"/>
  <c r="N44"/>
  <c r="R44"/>
  <c r="BF44" s="1"/>
  <c r="V44"/>
  <c r="Z44"/>
  <c r="AD44"/>
  <c r="AH44"/>
  <c r="AL44"/>
  <c r="AP44"/>
  <c r="AT44"/>
  <c r="AX44"/>
  <c r="BB44"/>
  <c r="BC44"/>
  <c r="BD44"/>
  <c r="BE44"/>
  <c r="J45"/>
  <c r="N45"/>
  <c r="R45"/>
  <c r="BF45" s="1"/>
  <c r="V45"/>
  <c r="Z45"/>
  <c r="AD45"/>
  <c r="AH45"/>
  <c r="AL45"/>
  <c r="AP45"/>
  <c r="AT45"/>
  <c r="AX45"/>
  <c r="BB45"/>
  <c r="BC45"/>
  <c r="BD45"/>
  <c r="BE45"/>
  <c r="J46"/>
  <c r="N46"/>
  <c r="R46"/>
  <c r="BF46" s="1"/>
  <c r="V46"/>
  <c r="Z46"/>
  <c r="AD46"/>
  <c r="AH46"/>
  <c r="AL46"/>
  <c r="AP46"/>
  <c r="AT46"/>
  <c r="AX46"/>
  <c r="BB46"/>
  <c r="BC46"/>
  <c r="BD46"/>
  <c r="BE46"/>
  <c r="J47"/>
  <c r="N47"/>
  <c r="R47"/>
  <c r="BF47" s="1"/>
  <c r="V47"/>
  <c r="Z47"/>
  <c r="AD47"/>
  <c r="AH47"/>
  <c r="AL47"/>
  <c r="AP47"/>
  <c r="AT47"/>
  <c r="AX47"/>
  <c r="BB47"/>
  <c r="BC47"/>
  <c r="BD47"/>
  <c r="BE47"/>
  <c r="J48"/>
  <c r="N48"/>
  <c r="R48"/>
  <c r="BF48" s="1"/>
  <c r="V48"/>
  <c r="Z48"/>
  <c r="AD48"/>
  <c r="AH48"/>
  <c r="AL48"/>
  <c r="AP48"/>
  <c r="AT48"/>
  <c r="AX48"/>
  <c r="BB48"/>
  <c r="BC48"/>
  <c r="BD48"/>
  <c r="BE48"/>
  <c r="J49"/>
  <c r="N49"/>
  <c r="R49"/>
  <c r="BF49" s="1"/>
  <c r="V49"/>
  <c r="Z49"/>
  <c r="AD49"/>
  <c r="AH49"/>
  <c r="AL49"/>
  <c r="AP49"/>
  <c r="AT49"/>
  <c r="AX49"/>
  <c r="BB49"/>
  <c r="BC49"/>
  <c r="BD49"/>
  <c r="BE49"/>
  <c r="J50"/>
  <c r="N50"/>
  <c r="R50"/>
  <c r="BF50" s="1"/>
  <c r="V50"/>
  <c r="Z50"/>
  <c r="AD50"/>
  <c r="AH50"/>
  <c r="AL50"/>
  <c r="AP50"/>
  <c r="AT50"/>
  <c r="AX50"/>
  <c r="BB50"/>
  <c r="BC50"/>
  <c r="BD50"/>
  <c r="BE50"/>
  <c r="J51"/>
  <c r="N51"/>
  <c r="R51"/>
  <c r="BF51" s="1"/>
  <c r="V51"/>
  <c r="Z51"/>
  <c r="AD51"/>
  <c r="AH51"/>
  <c r="AL51"/>
  <c r="AP51"/>
  <c r="AT51"/>
  <c r="AX51"/>
  <c r="BB51"/>
  <c r="BC51"/>
  <c r="BD51"/>
  <c r="BE51"/>
  <c r="J52"/>
  <c r="N52"/>
  <c r="R52"/>
  <c r="BF52" s="1"/>
  <c r="V52"/>
  <c r="Z52"/>
  <c r="AD52"/>
  <c r="AH52"/>
  <c r="AL52"/>
  <c r="AP52"/>
  <c r="AT52"/>
  <c r="AX52"/>
  <c r="BB52"/>
  <c r="BC52"/>
  <c r="BD52"/>
  <c r="BE52"/>
  <c r="J53"/>
  <c r="N53"/>
  <c r="R53"/>
  <c r="BF53" s="1"/>
  <c r="V53"/>
  <c r="Z53"/>
  <c r="AD53"/>
  <c r="AH53"/>
  <c r="AL53"/>
  <c r="AP53"/>
  <c r="AT53"/>
  <c r="AX53"/>
  <c r="BB53"/>
  <c r="BC53"/>
  <c r="BD53"/>
  <c r="BE53"/>
  <c r="J54"/>
  <c r="N54"/>
  <c r="R54"/>
  <c r="BF54" s="1"/>
  <c r="V54"/>
  <c r="Z54"/>
  <c r="AD54"/>
  <c r="AH54"/>
  <c r="AL54"/>
  <c r="AP54"/>
  <c r="AT54"/>
  <c r="AX54"/>
  <c r="BB54"/>
  <c r="BC54"/>
  <c r="BD54"/>
  <c r="BE54"/>
  <c r="J55"/>
  <c r="N55"/>
  <c r="R55"/>
  <c r="BF55" s="1"/>
  <c r="V55"/>
  <c r="Z55"/>
  <c r="AD55"/>
  <c r="AH55"/>
  <c r="AL55"/>
  <c r="AP55"/>
  <c r="AT55"/>
  <c r="AX55"/>
  <c r="BB55"/>
  <c r="BC55"/>
  <c r="BD55"/>
  <c r="BE55"/>
  <c r="J56"/>
  <c r="N56"/>
  <c r="R56"/>
  <c r="BF56" s="1"/>
  <c r="V56"/>
  <c r="Z56"/>
  <c r="AD56"/>
  <c r="AH56"/>
  <c r="AL56"/>
  <c r="AP56"/>
  <c r="AT56"/>
  <c r="AX56"/>
  <c r="BB56"/>
  <c r="BC56"/>
  <c r="BD56"/>
  <c r="BE56"/>
  <c r="J57"/>
  <c r="N57"/>
  <c r="R57"/>
  <c r="BF57" s="1"/>
  <c r="V57"/>
  <c r="Z57"/>
  <c r="AD57"/>
  <c r="AH57"/>
  <c r="AL57"/>
  <c r="AP57"/>
  <c r="AT57"/>
  <c r="AX57"/>
  <c r="BB57"/>
  <c r="BC57"/>
  <c r="BD57"/>
  <c r="BE57"/>
  <c r="J58"/>
  <c r="N58"/>
  <c r="R58"/>
  <c r="BF58" s="1"/>
  <c r="V58"/>
  <c r="Z58"/>
  <c r="AD58"/>
  <c r="AD84" s="1"/>
  <c r="AH58"/>
  <c r="AL58"/>
  <c r="AP58"/>
  <c r="AT58"/>
  <c r="AX58"/>
  <c r="BB58"/>
  <c r="BC58"/>
  <c r="BD58"/>
  <c r="BE58"/>
  <c r="J59"/>
  <c r="N59"/>
  <c r="R59"/>
  <c r="BF59" s="1"/>
  <c r="V59"/>
  <c r="Z59"/>
  <c r="AD59"/>
  <c r="AH59"/>
  <c r="AL59"/>
  <c r="AP59"/>
  <c r="AT59"/>
  <c r="AX59"/>
  <c r="BB59"/>
  <c r="BC59"/>
  <c r="BD59"/>
  <c r="BE59"/>
  <c r="J60"/>
  <c r="N60"/>
  <c r="R60"/>
  <c r="BF60" s="1"/>
  <c r="V60"/>
  <c r="Z60"/>
  <c r="AD60"/>
  <c r="AH60"/>
  <c r="AL60"/>
  <c r="AP60"/>
  <c r="AT60"/>
  <c r="AX60"/>
  <c r="BB60"/>
  <c r="BC60"/>
  <c r="BD60"/>
  <c r="BE60"/>
  <c r="J61"/>
  <c r="N61"/>
  <c r="R61"/>
  <c r="BF61" s="1"/>
  <c r="V61"/>
  <c r="Z61"/>
  <c r="AD61"/>
  <c r="AH61"/>
  <c r="AL61"/>
  <c r="AP61"/>
  <c r="AT61"/>
  <c r="AX61"/>
  <c r="BB61"/>
  <c r="BC61"/>
  <c r="BD61"/>
  <c r="BE61"/>
  <c r="J62"/>
  <c r="N62"/>
  <c r="R62"/>
  <c r="BF62" s="1"/>
  <c r="V62"/>
  <c r="Z62"/>
  <c r="AD62"/>
  <c r="AH62"/>
  <c r="AL62"/>
  <c r="AP62"/>
  <c r="AT62"/>
  <c r="AX62"/>
  <c r="BB62"/>
  <c r="BC62"/>
  <c r="BD62"/>
  <c r="BE62"/>
  <c r="J63"/>
  <c r="N63"/>
  <c r="R63"/>
  <c r="BF63" s="1"/>
  <c r="V63"/>
  <c r="Z63"/>
  <c r="AD63"/>
  <c r="AH63"/>
  <c r="AL63"/>
  <c r="AP63"/>
  <c r="AT63"/>
  <c r="AX63"/>
  <c r="BB63"/>
  <c r="BC63"/>
  <c r="BD63"/>
  <c r="BE63"/>
  <c r="J64"/>
  <c r="N64"/>
  <c r="R64"/>
  <c r="BF64" s="1"/>
  <c r="V64"/>
  <c r="Z64"/>
  <c r="AD64"/>
  <c r="AH64"/>
  <c r="AL64"/>
  <c r="AP64"/>
  <c r="AT64"/>
  <c r="AX64"/>
  <c r="BB64"/>
  <c r="BC64"/>
  <c r="BD64"/>
  <c r="BE64"/>
  <c r="J65"/>
  <c r="N65"/>
  <c r="R65"/>
  <c r="BF65" s="1"/>
  <c r="V65"/>
  <c r="Z65"/>
  <c r="AD65"/>
  <c r="AH65"/>
  <c r="AL65"/>
  <c r="AP65"/>
  <c r="AT65"/>
  <c r="AX65"/>
  <c r="BB65"/>
  <c r="BC65"/>
  <c r="BD65"/>
  <c r="BE65"/>
  <c r="J66"/>
  <c r="N66"/>
  <c r="R66"/>
  <c r="BF66" s="1"/>
  <c r="V66"/>
  <c r="Z66"/>
  <c r="AD66"/>
  <c r="AH66"/>
  <c r="AL66"/>
  <c r="AP66"/>
  <c r="AT66"/>
  <c r="AX66"/>
  <c r="BB66"/>
  <c r="BC66"/>
  <c r="BD66"/>
  <c r="BE66"/>
  <c r="J67"/>
  <c r="N67"/>
  <c r="R67"/>
  <c r="BF67" s="1"/>
  <c r="V67"/>
  <c r="Z67"/>
  <c r="AD67"/>
  <c r="AH67"/>
  <c r="AL67"/>
  <c r="AP67"/>
  <c r="AT67"/>
  <c r="AX67"/>
  <c r="BB67"/>
  <c r="BC67"/>
  <c r="BD67"/>
  <c r="BE67"/>
  <c r="J68"/>
  <c r="N68"/>
  <c r="R68"/>
  <c r="BF68" s="1"/>
  <c r="V68"/>
  <c r="Z68"/>
  <c r="Z84" s="1"/>
  <c r="Z90" s="1"/>
  <c r="AD68"/>
  <c r="AH68"/>
  <c r="AL68"/>
  <c r="AP68"/>
  <c r="AT68"/>
  <c r="AX68"/>
  <c r="BB68"/>
  <c r="BC68"/>
  <c r="BD68"/>
  <c r="BE68"/>
  <c r="E69"/>
  <c r="J69"/>
  <c r="N69"/>
  <c r="BF69" s="1"/>
  <c r="R69"/>
  <c r="V69"/>
  <c r="V84" s="1"/>
  <c r="V90" s="1"/>
  <c r="Z69"/>
  <c r="AD69"/>
  <c r="AH69"/>
  <c r="AL69"/>
  <c r="AP69"/>
  <c r="AT69"/>
  <c r="AX69"/>
  <c r="BB69"/>
  <c r="BB84" s="1"/>
  <c r="BB90" s="1"/>
  <c r="BC69"/>
  <c r="BD69"/>
  <c r="BE69"/>
  <c r="J70"/>
  <c r="N70"/>
  <c r="BF70" s="1"/>
  <c r="R70"/>
  <c r="V70"/>
  <c r="Z70"/>
  <c r="AD70"/>
  <c r="AH70"/>
  <c r="AL70"/>
  <c r="AP70"/>
  <c r="AT70"/>
  <c r="AX70"/>
  <c r="BB70"/>
  <c r="BC70"/>
  <c r="BD70"/>
  <c r="BE70"/>
  <c r="J71"/>
  <c r="N71"/>
  <c r="BF71" s="1"/>
  <c r="R71"/>
  <c r="V71"/>
  <c r="Z71"/>
  <c r="AD71"/>
  <c r="AH71"/>
  <c r="AL71"/>
  <c r="AP71"/>
  <c r="AT71"/>
  <c r="AX71"/>
  <c r="BB71"/>
  <c r="BC71"/>
  <c r="BD71"/>
  <c r="BE71"/>
  <c r="J72"/>
  <c r="N72"/>
  <c r="BF72" s="1"/>
  <c r="R72"/>
  <c r="V72"/>
  <c r="Z72"/>
  <c r="AD72"/>
  <c r="AH72"/>
  <c r="AL72"/>
  <c r="AP72"/>
  <c r="AT72"/>
  <c r="AX72"/>
  <c r="BB72"/>
  <c r="BC72"/>
  <c r="BD72"/>
  <c r="BE72"/>
  <c r="J73"/>
  <c r="N73"/>
  <c r="BF73" s="1"/>
  <c r="R73"/>
  <c r="V73"/>
  <c r="Z73"/>
  <c r="AD73"/>
  <c r="AH73"/>
  <c r="AL73"/>
  <c r="AP73"/>
  <c r="AT73"/>
  <c r="AX73"/>
  <c r="BB73"/>
  <c r="BC73"/>
  <c r="BD73"/>
  <c r="BE73"/>
  <c r="J74"/>
  <c r="N74"/>
  <c r="BF74" s="1"/>
  <c r="R74"/>
  <c r="V74"/>
  <c r="Z74"/>
  <c r="AD74"/>
  <c r="AH74"/>
  <c r="AL74"/>
  <c r="AP74"/>
  <c r="AT74"/>
  <c r="AX74"/>
  <c r="BB74"/>
  <c r="BC74"/>
  <c r="BD74"/>
  <c r="BE74"/>
  <c r="J75"/>
  <c r="N75"/>
  <c r="BF75" s="1"/>
  <c r="R75"/>
  <c r="V75"/>
  <c r="Z75"/>
  <c r="AD75"/>
  <c r="AH75"/>
  <c r="AL75"/>
  <c r="AP75"/>
  <c r="AT75"/>
  <c r="AX75"/>
  <c r="BB75"/>
  <c r="BC75"/>
  <c r="BD75"/>
  <c r="BE75"/>
  <c r="J76"/>
  <c r="N76"/>
  <c r="BF76" s="1"/>
  <c r="R76"/>
  <c r="V76"/>
  <c r="Z76"/>
  <c r="AD76"/>
  <c r="AH76"/>
  <c r="AL76"/>
  <c r="AP76"/>
  <c r="AT76"/>
  <c r="AX76"/>
  <c r="BB76"/>
  <c r="BC76"/>
  <c r="BD76"/>
  <c r="BE76"/>
  <c r="J77"/>
  <c r="N77"/>
  <c r="BF77" s="1"/>
  <c r="R77"/>
  <c r="V77"/>
  <c r="Z77"/>
  <c r="AD77"/>
  <c r="AH77"/>
  <c r="AL77"/>
  <c r="AP77"/>
  <c r="AT77"/>
  <c r="AX77"/>
  <c r="BB77"/>
  <c r="BC77"/>
  <c r="BD77"/>
  <c r="BE77"/>
  <c r="J78"/>
  <c r="N78"/>
  <c r="BF78" s="1"/>
  <c r="R78"/>
  <c r="V78"/>
  <c r="Z78"/>
  <c r="AD78"/>
  <c r="AH78"/>
  <c r="AL78"/>
  <c r="AP78"/>
  <c r="AT78"/>
  <c r="AX78"/>
  <c r="BB78"/>
  <c r="BC78"/>
  <c r="BD78"/>
  <c r="BE78"/>
  <c r="J79"/>
  <c r="N79"/>
  <c r="BF79" s="1"/>
  <c r="R79"/>
  <c r="V79"/>
  <c r="Z79"/>
  <c r="AD79"/>
  <c r="AH79"/>
  <c r="AL79"/>
  <c r="AP79"/>
  <c r="AT79"/>
  <c r="AX79"/>
  <c r="BB79"/>
  <c r="BC79"/>
  <c r="BD79"/>
  <c r="BE79"/>
  <c r="E80"/>
  <c r="J80"/>
  <c r="BF80" s="1"/>
  <c r="N80"/>
  <c r="R80"/>
  <c r="R84" s="1"/>
  <c r="V80"/>
  <c r="Z80"/>
  <c r="AD80"/>
  <c r="AH80"/>
  <c r="AL80"/>
  <c r="AP80"/>
  <c r="AT80"/>
  <c r="AX80"/>
  <c r="AX84" s="1"/>
  <c r="AX90" s="1"/>
  <c r="BB80"/>
  <c r="BC80"/>
  <c r="BD80"/>
  <c r="BE80"/>
  <c r="J81"/>
  <c r="BF81" s="1"/>
  <c r="N81"/>
  <c r="R81"/>
  <c r="V81"/>
  <c r="Z81"/>
  <c r="AD81"/>
  <c r="AH81"/>
  <c r="AL81"/>
  <c r="AP81"/>
  <c r="AT81"/>
  <c r="AX81"/>
  <c r="BB81"/>
  <c r="BC81"/>
  <c r="BD81"/>
  <c r="BE81"/>
  <c r="J82"/>
  <c r="BF82" s="1"/>
  <c r="N82"/>
  <c r="R82"/>
  <c r="V82"/>
  <c r="Z82"/>
  <c r="AD82"/>
  <c r="AH82"/>
  <c r="AL82"/>
  <c r="AP82"/>
  <c r="AT82"/>
  <c r="AX82"/>
  <c r="BB82"/>
  <c r="BC82"/>
  <c r="BD82"/>
  <c r="BE82"/>
  <c r="J83"/>
  <c r="BF83" s="1"/>
  <c r="N83"/>
  <c r="R83"/>
  <c r="V83"/>
  <c r="Z83"/>
  <c r="AD83"/>
  <c r="AH83"/>
  <c r="AL83"/>
  <c r="AP83"/>
  <c r="AT83"/>
  <c r="AX83"/>
  <c r="BB83"/>
  <c r="BC83"/>
  <c r="BD83"/>
  <c r="BE83"/>
  <c r="E84"/>
  <c r="F84"/>
  <c r="G84"/>
  <c r="G90" s="1"/>
  <c r="H84"/>
  <c r="BD84" s="1"/>
  <c r="BD90" s="1"/>
  <c r="I84"/>
  <c r="I90" s="1"/>
  <c r="J84"/>
  <c r="K84"/>
  <c r="L84"/>
  <c r="M84"/>
  <c r="N84"/>
  <c r="O84"/>
  <c r="O90" s="1"/>
  <c r="P84"/>
  <c r="P90" s="1"/>
  <c r="Q84"/>
  <c r="Q90" s="1"/>
  <c r="S84"/>
  <c r="T84"/>
  <c r="U84"/>
  <c r="W84"/>
  <c r="W90" s="1"/>
  <c r="X84"/>
  <c r="X90" s="1"/>
  <c r="Y84"/>
  <c r="BE84" s="1"/>
  <c r="BE90" s="1"/>
  <c r="AA84"/>
  <c r="AB84"/>
  <c r="AC84"/>
  <c r="AE84"/>
  <c r="AE90" s="1"/>
  <c r="AF84"/>
  <c r="AF90" s="1"/>
  <c r="AG84"/>
  <c r="AG90" s="1"/>
  <c r="AI84"/>
  <c r="AJ84"/>
  <c r="AK84"/>
  <c r="AL84"/>
  <c r="AM84"/>
  <c r="AM90" s="1"/>
  <c r="AN84"/>
  <c r="AN90" s="1"/>
  <c r="AO84"/>
  <c r="AO90" s="1"/>
  <c r="AP84"/>
  <c r="AQ84"/>
  <c r="AR84"/>
  <c r="AS84"/>
  <c r="AT84"/>
  <c r="AU84"/>
  <c r="AU90" s="1"/>
  <c r="AV84"/>
  <c r="AV90" s="1"/>
  <c r="AW84"/>
  <c r="AW90" s="1"/>
  <c r="AY84"/>
  <c r="AZ84"/>
  <c r="BA84"/>
  <c r="J85"/>
  <c r="N85"/>
  <c r="R85"/>
  <c r="V85"/>
  <c r="Z85"/>
  <c r="BF85" s="1"/>
  <c r="AD85"/>
  <c r="AH85"/>
  <c r="AL85"/>
  <c r="AP85"/>
  <c r="AT85"/>
  <c r="AX85"/>
  <c r="BB85"/>
  <c r="BC85"/>
  <c r="BD85"/>
  <c r="BE85"/>
  <c r="J86"/>
  <c r="N86"/>
  <c r="R86"/>
  <c r="V86"/>
  <c r="Z86"/>
  <c r="BF86" s="1"/>
  <c r="AD86"/>
  <c r="AH86"/>
  <c r="AL86"/>
  <c r="AP86"/>
  <c r="AT86"/>
  <c r="AX86"/>
  <c r="BB86"/>
  <c r="BE86"/>
  <c r="AA87"/>
  <c r="AD87" s="1"/>
  <c r="BF87" s="1"/>
  <c r="AB87"/>
  <c r="AC87"/>
  <c r="AH87"/>
  <c r="AL87"/>
  <c r="BC87"/>
  <c r="BD87"/>
  <c r="BE87"/>
  <c r="AP88"/>
  <c r="AT88"/>
  <c r="AX88"/>
  <c r="BB88"/>
  <c r="BC88"/>
  <c r="BD88"/>
  <c r="BE88"/>
  <c r="BF88"/>
  <c r="BF89"/>
  <c r="J90"/>
  <c r="K90"/>
  <c r="L90"/>
  <c r="M90"/>
  <c r="N90"/>
  <c r="S90"/>
  <c r="T90"/>
  <c r="U90"/>
  <c r="AA90"/>
  <c r="AB90"/>
  <c r="AC90"/>
  <c r="AI90"/>
  <c r="AJ90"/>
  <c r="AK90"/>
  <c r="AL90"/>
  <c r="AP90"/>
  <c r="AQ90"/>
  <c r="AR90"/>
  <c r="AS90"/>
  <c r="AT90"/>
  <c r="AY90"/>
  <c r="AZ90"/>
  <c r="BA90"/>
  <c r="AD90" l="1"/>
  <c r="R90"/>
  <c r="H90"/>
  <c r="Y90"/>
  <c r="BC84"/>
  <c r="BC90" s="1"/>
  <c r="AH84"/>
  <c r="AH90" s="1"/>
  <c r="E7" i="4"/>
  <c r="BA88"/>
  <c r="AY85"/>
  <c r="AX85"/>
  <c r="AW85"/>
  <c r="AZ85" s="1"/>
  <c r="AF85"/>
  <c r="AB85"/>
  <c r="X85"/>
  <c r="T85"/>
  <c r="P85"/>
  <c r="L85"/>
  <c r="H85"/>
  <c r="AY84"/>
  <c r="AX84"/>
  <c r="AW84"/>
  <c r="AF84"/>
  <c r="AB84"/>
  <c r="X84"/>
  <c r="T84"/>
  <c r="P84"/>
  <c r="L84"/>
  <c r="H84"/>
  <c r="AU83"/>
  <c r="AU88" s="1"/>
  <c r="AT83"/>
  <c r="AT88" s="1"/>
  <c r="AS83"/>
  <c r="AS88" s="1"/>
  <c r="AQ83"/>
  <c r="AQ88" s="1"/>
  <c r="AP83"/>
  <c r="AP88" s="1"/>
  <c r="AO83"/>
  <c r="AO88" s="1"/>
  <c r="AM83"/>
  <c r="AM88" s="1"/>
  <c r="AL83"/>
  <c r="AL88" s="1"/>
  <c r="AK83"/>
  <c r="AK88" s="1"/>
  <c r="AI83"/>
  <c r="AI88" s="1"/>
  <c r="AH83"/>
  <c r="AH88" s="1"/>
  <c r="AG83"/>
  <c r="AG88" s="1"/>
  <c r="AE83"/>
  <c r="AE88" s="1"/>
  <c r="AD83"/>
  <c r="AD88" s="1"/>
  <c r="AC83"/>
  <c r="AC88" s="1"/>
  <c r="AA83"/>
  <c r="AA88" s="1"/>
  <c r="Z83"/>
  <c r="Z88" s="1"/>
  <c r="Y83"/>
  <c r="Y88" s="1"/>
  <c r="W83"/>
  <c r="W88" s="1"/>
  <c r="V83"/>
  <c r="V88" s="1"/>
  <c r="U83"/>
  <c r="U88" s="1"/>
  <c r="S83"/>
  <c r="S88" s="1"/>
  <c r="R83"/>
  <c r="R88" s="1"/>
  <c r="Q83"/>
  <c r="Q88" s="1"/>
  <c r="O83"/>
  <c r="O88" s="1"/>
  <c r="N83"/>
  <c r="N88" s="1"/>
  <c r="M83"/>
  <c r="M88" s="1"/>
  <c r="K83"/>
  <c r="K88" s="1"/>
  <c r="J83"/>
  <c r="J88" s="1"/>
  <c r="I83"/>
  <c r="I88" s="1"/>
  <c r="G83"/>
  <c r="G88" s="1"/>
  <c r="F83"/>
  <c r="F88" s="1"/>
  <c r="E83"/>
  <c r="E88" s="1"/>
  <c r="AY82"/>
  <c r="AX82"/>
  <c r="AW82"/>
  <c r="AV82"/>
  <c r="AR82"/>
  <c r="AN82"/>
  <c r="AJ82"/>
  <c r="AF82"/>
  <c r="AB82"/>
  <c r="X82"/>
  <c r="T82"/>
  <c r="P82"/>
  <c r="L82"/>
  <c r="H82"/>
  <c r="AY81"/>
  <c r="AX81"/>
  <c r="AW81"/>
  <c r="AV81"/>
  <c r="AR81"/>
  <c r="AN81"/>
  <c r="AJ81"/>
  <c r="AF81"/>
  <c r="AB81"/>
  <c r="X81"/>
  <c r="T81"/>
  <c r="P81"/>
  <c r="L81"/>
  <c r="H81"/>
  <c r="AY80"/>
  <c r="AX80"/>
  <c r="AW80"/>
  <c r="AV80"/>
  <c r="AR80"/>
  <c r="AN80"/>
  <c r="AJ80"/>
  <c r="AF80"/>
  <c r="AB80"/>
  <c r="X80"/>
  <c r="T80"/>
  <c r="P80"/>
  <c r="L80"/>
  <c r="H80"/>
  <c r="AY79"/>
  <c r="AX79"/>
  <c r="AW79"/>
  <c r="AV79"/>
  <c r="AR79"/>
  <c r="AN79"/>
  <c r="AJ79"/>
  <c r="AF79"/>
  <c r="AB79"/>
  <c r="X79"/>
  <c r="T79"/>
  <c r="P79"/>
  <c r="L79"/>
  <c r="H79"/>
  <c r="AY78"/>
  <c r="AX78"/>
  <c r="AW78"/>
  <c r="AV78"/>
  <c r="AR78"/>
  <c r="AN78"/>
  <c r="AJ78"/>
  <c r="AF78"/>
  <c r="AB78"/>
  <c r="X78"/>
  <c r="T78"/>
  <c r="P78"/>
  <c r="L78"/>
  <c r="H78"/>
  <c r="AY77"/>
  <c r="AX77"/>
  <c r="AW77"/>
  <c r="AV77"/>
  <c r="AR77"/>
  <c r="AN77"/>
  <c r="AJ77"/>
  <c r="AF77"/>
  <c r="AB77"/>
  <c r="X77"/>
  <c r="T77"/>
  <c r="P77"/>
  <c r="L77"/>
  <c r="H77"/>
  <c r="AY76"/>
  <c r="AX76"/>
  <c r="AW76"/>
  <c r="AV76"/>
  <c r="AR76"/>
  <c r="AN76"/>
  <c r="AJ76"/>
  <c r="AF76"/>
  <c r="AB76"/>
  <c r="X76"/>
  <c r="T76"/>
  <c r="P76"/>
  <c r="L76"/>
  <c r="H76"/>
  <c r="AY75"/>
  <c r="AX75"/>
  <c r="AW75"/>
  <c r="AV75"/>
  <c r="AR75"/>
  <c r="AN75"/>
  <c r="AJ75"/>
  <c r="AF75"/>
  <c r="AB75"/>
  <c r="X75"/>
  <c r="T75"/>
  <c r="P75"/>
  <c r="L75"/>
  <c r="H75"/>
  <c r="AY74"/>
  <c r="AX74"/>
  <c r="AW74"/>
  <c r="AV74"/>
  <c r="AR74"/>
  <c r="AN74"/>
  <c r="AJ74"/>
  <c r="AF74"/>
  <c r="AB74"/>
  <c r="X74"/>
  <c r="T74"/>
  <c r="P74"/>
  <c r="L74"/>
  <c r="H74"/>
  <c r="AY73"/>
  <c r="AX73"/>
  <c r="AW73"/>
  <c r="AV73"/>
  <c r="AR73"/>
  <c r="AN73"/>
  <c r="AJ73"/>
  <c r="AF73"/>
  <c r="AB73"/>
  <c r="X73"/>
  <c r="T73"/>
  <c r="P73"/>
  <c r="L73"/>
  <c r="H73"/>
  <c r="AY72"/>
  <c r="AX72"/>
  <c r="AW72"/>
  <c r="AV72"/>
  <c r="AR72"/>
  <c r="AN72"/>
  <c r="AJ72"/>
  <c r="AF72"/>
  <c r="AB72"/>
  <c r="X72"/>
  <c r="T72"/>
  <c r="P72"/>
  <c r="L72"/>
  <c r="H72"/>
  <c r="AY71"/>
  <c r="AX71"/>
  <c r="AW71"/>
  <c r="AZ71" s="1"/>
  <c r="AV71"/>
  <c r="AR71"/>
  <c r="AN71"/>
  <c r="AJ71"/>
  <c r="AF71"/>
  <c r="AB71"/>
  <c r="X71"/>
  <c r="T71"/>
  <c r="P71"/>
  <c r="L71"/>
  <c r="H71"/>
  <c r="AY70"/>
  <c r="AX70"/>
  <c r="AW70"/>
  <c r="AV70"/>
  <c r="AR70"/>
  <c r="AN70"/>
  <c r="AJ70"/>
  <c r="AF70"/>
  <c r="AB70"/>
  <c r="X70"/>
  <c r="T70"/>
  <c r="P70"/>
  <c r="L70"/>
  <c r="H70"/>
  <c r="AY69"/>
  <c r="AX69"/>
  <c r="AZ69" s="1"/>
  <c r="AW69"/>
  <c r="AV69"/>
  <c r="AR69"/>
  <c r="AN69"/>
  <c r="AJ69"/>
  <c r="AF69"/>
  <c r="AB69"/>
  <c r="X69"/>
  <c r="T69"/>
  <c r="P69"/>
  <c r="L69"/>
  <c r="H69"/>
  <c r="AY68"/>
  <c r="AX68"/>
  <c r="AW68"/>
  <c r="AV68"/>
  <c r="AR68"/>
  <c r="AN68"/>
  <c r="AJ68"/>
  <c r="AF68"/>
  <c r="AB68"/>
  <c r="X68"/>
  <c r="T68"/>
  <c r="P68"/>
  <c r="L68"/>
  <c r="H68"/>
  <c r="AY67"/>
  <c r="AX67"/>
  <c r="AW67"/>
  <c r="AV67"/>
  <c r="AR67"/>
  <c r="AN67"/>
  <c r="AJ67"/>
  <c r="AF67"/>
  <c r="AB67"/>
  <c r="X67"/>
  <c r="T67"/>
  <c r="P67"/>
  <c r="L67"/>
  <c r="H67"/>
  <c r="AY66"/>
  <c r="AX66"/>
  <c r="AW66"/>
  <c r="AV66"/>
  <c r="AR66"/>
  <c r="AN66"/>
  <c r="AJ66"/>
  <c r="AF66"/>
  <c r="AB66"/>
  <c r="X66"/>
  <c r="T66"/>
  <c r="P66"/>
  <c r="L66"/>
  <c r="H66"/>
  <c r="AY65"/>
  <c r="AX65"/>
  <c r="AW65"/>
  <c r="AV65"/>
  <c r="AR65"/>
  <c r="AN65"/>
  <c r="AJ65"/>
  <c r="AF65"/>
  <c r="AB65"/>
  <c r="X65"/>
  <c r="T65"/>
  <c r="P65"/>
  <c r="L65"/>
  <c r="H65"/>
  <c r="AY64"/>
  <c r="AX64"/>
  <c r="AW64"/>
  <c r="AV64"/>
  <c r="AR64"/>
  <c r="AN64"/>
  <c r="AJ64"/>
  <c r="AF64"/>
  <c r="AB64"/>
  <c r="X64"/>
  <c r="T64"/>
  <c r="P64"/>
  <c r="L64"/>
  <c r="H64"/>
  <c r="AY63"/>
  <c r="AZ63" s="1"/>
  <c r="AX63"/>
  <c r="AW63"/>
  <c r="AV63"/>
  <c r="AR63"/>
  <c r="AN63"/>
  <c r="AJ63"/>
  <c r="AF63"/>
  <c r="AB63"/>
  <c r="X63"/>
  <c r="T63"/>
  <c r="P63"/>
  <c r="L63"/>
  <c r="H63"/>
  <c r="AY62"/>
  <c r="AX62"/>
  <c r="AW62"/>
  <c r="AZ62" s="1"/>
  <c r="AV62"/>
  <c r="AR62"/>
  <c r="AN62"/>
  <c r="AJ62"/>
  <c r="AF62"/>
  <c r="AB62"/>
  <c r="X62"/>
  <c r="T62"/>
  <c r="P62"/>
  <c r="L62"/>
  <c r="H62"/>
  <c r="AY61"/>
  <c r="AX61"/>
  <c r="AW61"/>
  <c r="AV61"/>
  <c r="AR61"/>
  <c r="AN61"/>
  <c r="AJ61"/>
  <c r="AF61"/>
  <c r="AB61"/>
  <c r="X61"/>
  <c r="T61"/>
  <c r="P61"/>
  <c r="L61"/>
  <c r="H61"/>
  <c r="AY60"/>
  <c r="AX60"/>
  <c r="AW60"/>
  <c r="AV60"/>
  <c r="AR60"/>
  <c r="AN60"/>
  <c r="AJ60"/>
  <c r="AF60"/>
  <c r="AB60"/>
  <c r="X60"/>
  <c r="T60"/>
  <c r="P60"/>
  <c r="L60"/>
  <c r="H60"/>
  <c r="AY59"/>
  <c r="AX59"/>
  <c r="AW59"/>
  <c r="AV59"/>
  <c r="AR59"/>
  <c r="AN59"/>
  <c r="AJ59"/>
  <c r="AF59"/>
  <c r="AB59"/>
  <c r="X59"/>
  <c r="T59"/>
  <c r="P59"/>
  <c r="L59"/>
  <c r="H59"/>
  <c r="AY58"/>
  <c r="AX58"/>
  <c r="AW58"/>
  <c r="AV58"/>
  <c r="AR58"/>
  <c r="AN58"/>
  <c r="AJ58"/>
  <c r="AF58"/>
  <c r="AB58"/>
  <c r="X58"/>
  <c r="T58"/>
  <c r="P58"/>
  <c r="L58"/>
  <c r="H58"/>
  <c r="AY57"/>
  <c r="AX57"/>
  <c r="AW57"/>
  <c r="AV57"/>
  <c r="AR57"/>
  <c r="AN57"/>
  <c r="AJ57"/>
  <c r="AF57"/>
  <c r="AB57"/>
  <c r="X57"/>
  <c r="T57"/>
  <c r="P57"/>
  <c r="L57"/>
  <c r="H57"/>
  <c r="AY56"/>
  <c r="AX56"/>
  <c r="AW56"/>
  <c r="AZ56" s="1"/>
  <c r="AV56"/>
  <c r="AR56"/>
  <c r="AN56"/>
  <c r="AJ56"/>
  <c r="AF56"/>
  <c r="AB56"/>
  <c r="X56"/>
  <c r="T56"/>
  <c r="P56"/>
  <c r="L56"/>
  <c r="H56"/>
  <c r="AY55"/>
  <c r="AX55"/>
  <c r="AW55"/>
  <c r="AV55"/>
  <c r="AR55"/>
  <c r="AN55"/>
  <c r="AJ55"/>
  <c r="AF55"/>
  <c r="AB55"/>
  <c r="X55"/>
  <c r="T55"/>
  <c r="P55"/>
  <c r="L55"/>
  <c r="H55"/>
  <c r="AY54"/>
  <c r="AX54"/>
  <c r="AW54"/>
  <c r="AV54"/>
  <c r="AR54"/>
  <c r="AN54"/>
  <c r="AJ54"/>
  <c r="AF54"/>
  <c r="AB54"/>
  <c r="X54"/>
  <c r="T54"/>
  <c r="P54"/>
  <c r="L54"/>
  <c r="H54"/>
  <c r="AY53"/>
  <c r="AX53"/>
  <c r="AW53"/>
  <c r="AZ53" s="1"/>
  <c r="AV53"/>
  <c r="AR53"/>
  <c r="AN53"/>
  <c r="AJ53"/>
  <c r="AF53"/>
  <c r="AB53"/>
  <c r="X53"/>
  <c r="T53"/>
  <c r="P53"/>
  <c r="L53"/>
  <c r="H53"/>
  <c r="AY52"/>
  <c r="AX52"/>
  <c r="AW52"/>
  <c r="AV52"/>
  <c r="AR52"/>
  <c r="AN52"/>
  <c r="AJ52"/>
  <c r="AF52"/>
  <c r="AB52"/>
  <c r="X52"/>
  <c r="T52"/>
  <c r="P52"/>
  <c r="L52"/>
  <c r="H52"/>
  <c r="AY51"/>
  <c r="AX51"/>
  <c r="AW51"/>
  <c r="AV51"/>
  <c r="AR51"/>
  <c r="AN51"/>
  <c r="AJ51"/>
  <c r="AF51"/>
  <c r="AB51"/>
  <c r="X51"/>
  <c r="T51"/>
  <c r="P51"/>
  <c r="L51"/>
  <c r="H51"/>
  <c r="AY50"/>
  <c r="AX50"/>
  <c r="AW50"/>
  <c r="AV50"/>
  <c r="AR50"/>
  <c r="AN50"/>
  <c r="AJ50"/>
  <c r="AF50"/>
  <c r="AB50"/>
  <c r="X50"/>
  <c r="T50"/>
  <c r="P50"/>
  <c r="L50"/>
  <c r="H50"/>
  <c r="AY49"/>
  <c r="AX49"/>
  <c r="AW49"/>
  <c r="AV49"/>
  <c r="AR49"/>
  <c r="AN49"/>
  <c r="AJ49"/>
  <c r="AF49"/>
  <c r="AB49"/>
  <c r="X49"/>
  <c r="T49"/>
  <c r="P49"/>
  <c r="L49"/>
  <c r="H49"/>
  <c r="AY48"/>
  <c r="AX48"/>
  <c r="AW48"/>
  <c r="AV48"/>
  <c r="AR48"/>
  <c r="AN48"/>
  <c r="AJ48"/>
  <c r="AF48"/>
  <c r="AB48"/>
  <c r="X48"/>
  <c r="T48"/>
  <c r="P48"/>
  <c r="L48"/>
  <c r="H48"/>
  <c r="AY47"/>
  <c r="AX47"/>
  <c r="AW47"/>
  <c r="AV47"/>
  <c r="AR47"/>
  <c r="AN47"/>
  <c r="AJ47"/>
  <c r="AF47"/>
  <c r="AB47"/>
  <c r="X47"/>
  <c r="T47"/>
  <c r="P47"/>
  <c r="L47"/>
  <c r="H47"/>
  <c r="AY46"/>
  <c r="AX46"/>
  <c r="AW46"/>
  <c r="AV46"/>
  <c r="AR46"/>
  <c r="AN46"/>
  <c r="AJ46"/>
  <c r="AF46"/>
  <c r="AB46"/>
  <c r="X46"/>
  <c r="T46"/>
  <c r="P46"/>
  <c r="L46"/>
  <c r="H46"/>
  <c r="AY45"/>
  <c r="AZ45" s="1"/>
  <c r="AX45"/>
  <c r="AW45"/>
  <c r="AV45"/>
  <c r="AR45"/>
  <c r="AN45"/>
  <c r="AJ45"/>
  <c r="AF45"/>
  <c r="AB45"/>
  <c r="X45"/>
  <c r="T45"/>
  <c r="P45"/>
  <c r="L45"/>
  <c r="H45"/>
  <c r="AY44"/>
  <c r="AX44"/>
  <c r="AW44"/>
  <c r="AV44"/>
  <c r="AR44"/>
  <c r="AN44"/>
  <c r="AJ44"/>
  <c r="AF44"/>
  <c r="AB44"/>
  <c r="X44"/>
  <c r="T44"/>
  <c r="P44"/>
  <c r="L44"/>
  <c r="H44"/>
  <c r="AY43"/>
  <c r="AX43"/>
  <c r="AW43"/>
  <c r="AV43"/>
  <c r="AR43"/>
  <c r="AN43"/>
  <c r="AJ43"/>
  <c r="AF43"/>
  <c r="AB43"/>
  <c r="X43"/>
  <c r="T43"/>
  <c r="P43"/>
  <c r="L43"/>
  <c r="H43"/>
  <c r="AY42"/>
  <c r="AX42"/>
  <c r="AW42"/>
  <c r="AV42"/>
  <c r="AR42"/>
  <c r="AN42"/>
  <c r="AJ42"/>
  <c r="AF42"/>
  <c r="AB42"/>
  <c r="X42"/>
  <c r="T42"/>
  <c r="P42"/>
  <c r="L42"/>
  <c r="H42"/>
  <c r="AY41"/>
  <c r="AX41"/>
  <c r="AW41"/>
  <c r="AV41"/>
  <c r="AR41"/>
  <c r="AN41"/>
  <c r="AJ41"/>
  <c r="AF41"/>
  <c r="AB41"/>
  <c r="X41"/>
  <c r="T41"/>
  <c r="P41"/>
  <c r="L41"/>
  <c r="H41"/>
  <c r="AY40"/>
  <c r="AX40"/>
  <c r="AW40"/>
  <c r="AV40"/>
  <c r="AR40"/>
  <c r="AN40"/>
  <c r="AJ40"/>
  <c r="AF40"/>
  <c r="AB40"/>
  <c r="X40"/>
  <c r="T40"/>
  <c r="P40"/>
  <c r="L40"/>
  <c r="H40"/>
  <c r="AY39"/>
  <c r="AZ39" s="1"/>
  <c r="AX39"/>
  <c r="AW39"/>
  <c r="AV39"/>
  <c r="AR39"/>
  <c r="AN39"/>
  <c r="AJ39"/>
  <c r="AF39"/>
  <c r="AB39"/>
  <c r="X39"/>
  <c r="T39"/>
  <c r="P39"/>
  <c r="L39"/>
  <c r="H39"/>
  <c r="AY38"/>
  <c r="AX38"/>
  <c r="AW38"/>
  <c r="AV38"/>
  <c r="AR38"/>
  <c r="AN38"/>
  <c r="AJ38"/>
  <c r="AF38"/>
  <c r="AB38"/>
  <c r="X38"/>
  <c r="T38"/>
  <c r="P38"/>
  <c r="L38"/>
  <c r="H38"/>
  <c r="AY37"/>
  <c r="AX37"/>
  <c r="AW37"/>
  <c r="AZ37" s="1"/>
  <c r="AV37"/>
  <c r="AR37"/>
  <c r="AN37"/>
  <c r="AJ37"/>
  <c r="AF37"/>
  <c r="AB37"/>
  <c r="X37"/>
  <c r="T37"/>
  <c r="P37"/>
  <c r="L37"/>
  <c r="H37"/>
  <c r="AY36"/>
  <c r="AX36"/>
  <c r="AW36"/>
  <c r="AV36"/>
  <c r="AR36"/>
  <c r="AN36"/>
  <c r="AJ36"/>
  <c r="AF36"/>
  <c r="AB36"/>
  <c r="X36"/>
  <c r="T36"/>
  <c r="P36"/>
  <c r="L36"/>
  <c r="H36"/>
  <c r="AY35"/>
  <c r="AX35"/>
  <c r="AW35"/>
  <c r="AV35"/>
  <c r="AR35"/>
  <c r="AN35"/>
  <c r="AJ35"/>
  <c r="AF35"/>
  <c r="AB35"/>
  <c r="X35"/>
  <c r="T35"/>
  <c r="P35"/>
  <c r="L35"/>
  <c r="H35"/>
  <c r="AY34"/>
  <c r="AX34"/>
  <c r="AW34"/>
  <c r="AV34"/>
  <c r="AR34"/>
  <c r="AN34"/>
  <c r="AJ34"/>
  <c r="AF34"/>
  <c r="AB34"/>
  <c r="X34"/>
  <c r="T34"/>
  <c r="P34"/>
  <c r="L34"/>
  <c r="H34"/>
  <c r="AY33"/>
  <c r="AX33"/>
  <c r="AW33"/>
  <c r="AV33"/>
  <c r="AR33"/>
  <c r="AN33"/>
  <c r="AJ33"/>
  <c r="AF33"/>
  <c r="AB33"/>
  <c r="X33"/>
  <c r="T33"/>
  <c r="P33"/>
  <c r="L33"/>
  <c r="H33"/>
  <c r="AY32"/>
  <c r="AX32"/>
  <c r="AW32"/>
  <c r="AZ32" s="1"/>
  <c r="AV32"/>
  <c r="AR32"/>
  <c r="AN32"/>
  <c r="AJ32"/>
  <c r="AF32"/>
  <c r="AB32"/>
  <c r="X32"/>
  <c r="T32"/>
  <c r="P32"/>
  <c r="L32"/>
  <c r="H32"/>
  <c r="AY31"/>
  <c r="AX31"/>
  <c r="AW31"/>
  <c r="AV31"/>
  <c r="AR31"/>
  <c r="AN31"/>
  <c r="AJ31"/>
  <c r="AF31"/>
  <c r="AB31"/>
  <c r="X31"/>
  <c r="T31"/>
  <c r="P31"/>
  <c r="L31"/>
  <c r="H31"/>
  <c r="AY30"/>
  <c r="AX30"/>
  <c r="AW30"/>
  <c r="AV30"/>
  <c r="AR30"/>
  <c r="AN30"/>
  <c r="AJ30"/>
  <c r="AF30"/>
  <c r="AB30"/>
  <c r="X30"/>
  <c r="T30"/>
  <c r="P30"/>
  <c r="L30"/>
  <c r="H30"/>
  <c r="AY29"/>
  <c r="AX29"/>
  <c r="AW29"/>
  <c r="AV29"/>
  <c r="AR29"/>
  <c r="AN29"/>
  <c r="AJ29"/>
  <c r="AF29"/>
  <c r="AB29"/>
  <c r="X29"/>
  <c r="T29"/>
  <c r="P29"/>
  <c r="L29"/>
  <c r="H29"/>
  <c r="AY28"/>
  <c r="AX28"/>
  <c r="AW28"/>
  <c r="AV28"/>
  <c r="AR28"/>
  <c r="AN28"/>
  <c r="AJ28"/>
  <c r="AF28"/>
  <c r="AB28"/>
  <c r="X28"/>
  <c r="T28"/>
  <c r="P28"/>
  <c r="L28"/>
  <c r="H28"/>
  <c r="AY27"/>
  <c r="AX27"/>
  <c r="AW27"/>
  <c r="AV27"/>
  <c r="AR27"/>
  <c r="AN27"/>
  <c r="AJ27"/>
  <c r="AF27"/>
  <c r="AB27"/>
  <c r="X27"/>
  <c r="T27"/>
  <c r="P27"/>
  <c r="L27"/>
  <c r="H27"/>
  <c r="AY26"/>
  <c r="AX26"/>
  <c r="AW26"/>
  <c r="AV26"/>
  <c r="AR26"/>
  <c r="AN26"/>
  <c r="AJ26"/>
  <c r="AF26"/>
  <c r="AB26"/>
  <c r="X26"/>
  <c r="T26"/>
  <c r="P26"/>
  <c r="L26"/>
  <c r="H26"/>
  <c r="AY25"/>
  <c r="AX25"/>
  <c r="AW25"/>
  <c r="AZ25" s="1"/>
  <c r="AV25"/>
  <c r="AR25"/>
  <c r="AN25"/>
  <c r="AJ25"/>
  <c r="AF25"/>
  <c r="AB25"/>
  <c r="X25"/>
  <c r="T25"/>
  <c r="P25"/>
  <c r="L25"/>
  <c r="H25"/>
  <c r="AY24"/>
  <c r="AX24"/>
  <c r="AW24"/>
  <c r="AV24"/>
  <c r="AR24"/>
  <c r="AN24"/>
  <c r="AJ24"/>
  <c r="AF24"/>
  <c r="AB24"/>
  <c r="X24"/>
  <c r="T24"/>
  <c r="P24"/>
  <c r="L24"/>
  <c r="H24"/>
  <c r="AY23"/>
  <c r="AX23"/>
  <c r="AW23"/>
  <c r="AV23"/>
  <c r="AR23"/>
  <c r="AN23"/>
  <c r="AJ23"/>
  <c r="AF23"/>
  <c r="AB23"/>
  <c r="X23"/>
  <c r="T23"/>
  <c r="P23"/>
  <c r="L23"/>
  <c r="H23"/>
  <c r="AY22"/>
  <c r="AX22"/>
  <c r="AW22"/>
  <c r="AZ22" s="1"/>
  <c r="AV22"/>
  <c r="AR22"/>
  <c r="AN22"/>
  <c r="AJ22"/>
  <c r="AF22"/>
  <c r="AB22"/>
  <c r="X22"/>
  <c r="T22"/>
  <c r="P22"/>
  <c r="L22"/>
  <c r="H22"/>
  <c r="AY21"/>
  <c r="AX21"/>
  <c r="AW21"/>
  <c r="AV21"/>
  <c r="AR21"/>
  <c r="AN21"/>
  <c r="AJ21"/>
  <c r="AF21"/>
  <c r="AB21"/>
  <c r="X21"/>
  <c r="T21"/>
  <c r="P21"/>
  <c r="L21"/>
  <c r="H21"/>
  <c r="AY20"/>
  <c r="AX20"/>
  <c r="AW20"/>
  <c r="AV20"/>
  <c r="AR20"/>
  <c r="AN20"/>
  <c r="AJ20"/>
  <c r="AF20"/>
  <c r="AB20"/>
  <c r="X20"/>
  <c r="T20"/>
  <c r="P20"/>
  <c r="L20"/>
  <c r="H20"/>
  <c r="AY19"/>
  <c r="AX19"/>
  <c r="AW19"/>
  <c r="AV19"/>
  <c r="AR19"/>
  <c r="AN19"/>
  <c r="AJ19"/>
  <c r="AF19"/>
  <c r="AB19"/>
  <c r="X19"/>
  <c r="T19"/>
  <c r="P19"/>
  <c r="L19"/>
  <c r="H19"/>
  <c r="AY18"/>
  <c r="AX18"/>
  <c r="AW18"/>
  <c r="AV18"/>
  <c r="AR18"/>
  <c r="AN18"/>
  <c r="AJ18"/>
  <c r="AF18"/>
  <c r="AB18"/>
  <c r="X18"/>
  <c r="T18"/>
  <c r="P18"/>
  <c r="L18"/>
  <c r="H18"/>
  <c r="AY17"/>
  <c r="AX17"/>
  <c r="AW17"/>
  <c r="AV17"/>
  <c r="AR17"/>
  <c r="AN17"/>
  <c r="AJ17"/>
  <c r="AF17"/>
  <c r="AB17"/>
  <c r="X17"/>
  <c r="T17"/>
  <c r="P17"/>
  <c r="L17"/>
  <c r="H17"/>
  <c r="AY16"/>
  <c r="AX16"/>
  <c r="AW16"/>
  <c r="AZ16" s="1"/>
  <c r="AV16"/>
  <c r="AR16"/>
  <c r="AN16"/>
  <c r="AJ16"/>
  <c r="AF16"/>
  <c r="AB16"/>
  <c r="X16"/>
  <c r="T16"/>
  <c r="P16"/>
  <c r="L16"/>
  <c r="H16"/>
  <c r="AY15"/>
  <c r="AX15"/>
  <c r="AW15"/>
  <c r="AV15"/>
  <c r="AR15"/>
  <c r="AN15"/>
  <c r="AJ15"/>
  <c r="AF15"/>
  <c r="AB15"/>
  <c r="X15"/>
  <c r="T15"/>
  <c r="P15"/>
  <c r="L15"/>
  <c r="H15"/>
  <c r="AY14"/>
  <c r="AX14"/>
  <c r="AW14"/>
  <c r="AZ14" s="1"/>
  <c r="AV14"/>
  <c r="AR14"/>
  <c r="AN14"/>
  <c r="AJ14"/>
  <c r="AF14"/>
  <c r="AB14"/>
  <c r="X14"/>
  <c r="T14"/>
  <c r="P14"/>
  <c r="L14"/>
  <c r="H14"/>
  <c r="AY13"/>
  <c r="AX13"/>
  <c r="AW13"/>
  <c r="AV13"/>
  <c r="AR13"/>
  <c r="AN13"/>
  <c r="AJ13"/>
  <c r="AF13"/>
  <c r="AB13"/>
  <c r="X13"/>
  <c r="T13"/>
  <c r="P13"/>
  <c r="L13"/>
  <c r="H13"/>
  <c r="AY12"/>
  <c r="AX12"/>
  <c r="AW12"/>
  <c r="AV12"/>
  <c r="AR12"/>
  <c r="AN12"/>
  <c r="AJ12"/>
  <c r="AF12"/>
  <c r="AB12"/>
  <c r="X12"/>
  <c r="T12"/>
  <c r="P12"/>
  <c r="L12"/>
  <c r="H12"/>
  <c r="AY11"/>
  <c r="AX11"/>
  <c r="AW11"/>
  <c r="AV11"/>
  <c r="AR11"/>
  <c r="AN11"/>
  <c r="AJ11"/>
  <c r="AF11"/>
  <c r="AB11"/>
  <c r="X11"/>
  <c r="T11"/>
  <c r="P11"/>
  <c r="L11"/>
  <c r="H11"/>
  <c r="AY10"/>
  <c r="AX10"/>
  <c r="AZ10" s="1"/>
  <c r="AW10"/>
  <c r="AV10"/>
  <c r="AR10"/>
  <c r="AN10"/>
  <c r="AJ10"/>
  <c r="AF10"/>
  <c r="AB10"/>
  <c r="X10"/>
  <c r="T10"/>
  <c r="P10"/>
  <c r="L10"/>
  <c r="H10"/>
  <c r="AY9"/>
  <c r="AX9"/>
  <c r="AW9"/>
  <c r="AV9"/>
  <c r="AR9"/>
  <c r="AN9"/>
  <c r="AJ9"/>
  <c r="AF9"/>
  <c r="AB9"/>
  <c r="X9"/>
  <c r="T9"/>
  <c r="P9"/>
  <c r="L9"/>
  <c r="H9"/>
  <c r="AY8"/>
  <c r="AX8"/>
  <c r="AX83" s="1"/>
  <c r="AX88" s="1"/>
  <c r="AW8"/>
  <c r="AV8"/>
  <c r="AR8"/>
  <c r="AN8"/>
  <c r="AJ8"/>
  <c r="AF8"/>
  <c r="AB8"/>
  <c r="X8"/>
  <c r="T8"/>
  <c r="P8"/>
  <c r="L8"/>
  <c r="H8"/>
  <c r="H83" s="1"/>
  <c r="H88" s="1"/>
  <c r="F7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F84" i="6" l="1"/>
  <c r="BF90" s="1"/>
  <c r="AZ50" i="4"/>
  <c r="AZ80"/>
  <c r="AZ84"/>
  <c r="AZ34"/>
  <c r="AZ40"/>
  <c r="AZ58"/>
  <c r="AZ28"/>
  <c r="AZ49"/>
  <c r="AZ67"/>
  <c r="AZ73"/>
  <c r="AZ82"/>
  <c r="T83"/>
  <c r="T88" s="1"/>
  <c r="AR83"/>
  <c r="AR88" s="1"/>
  <c r="AZ12"/>
  <c r="AZ30"/>
  <c r="AZ17"/>
  <c r="AZ21"/>
  <c r="AZ35"/>
  <c r="AZ42"/>
  <c r="AZ44"/>
  <c r="AZ60"/>
  <c r="AZ74"/>
  <c r="AZ78"/>
  <c r="L83"/>
  <c r="L88" s="1"/>
  <c r="AJ83"/>
  <c r="AJ88" s="1"/>
  <c r="AY83"/>
  <c r="AY88" s="1"/>
  <c r="AZ9"/>
  <c r="AZ20"/>
  <c r="AZ31"/>
  <c r="AZ36"/>
  <c r="AZ41"/>
  <c r="AZ46"/>
  <c r="AZ51"/>
  <c r="AZ55"/>
  <c r="AZ66"/>
  <c r="AZ77"/>
  <c r="AF83"/>
  <c r="AF88" s="1"/>
  <c r="AB83"/>
  <c r="AB88" s="1"/>
  <c r="AW83"/>
  <c r="AW88" s="1"/>
  <c r="AZ19"/>
  <c r="AZ24"/>
  <c r="AZ29"/>
  <c r="AZ33"/>
  <c r="AZ38"/>
  <c r="AZ43"/>
  <c r="AZ54"/>
  <c r="AZ65"/>
  <c r="AZ76"/>
  <c r="X83"/>
  <c r="X88" s="1"/>
  <c r="AV83"/>
  <c r="AV88" s="1"/>
  <c r="AZ13"/>
  <c r="AZ18"/>
  <c r="AZ23"/>
  <c r="AZ27"/>
  <c r="AZ48"/>
  <c r="AZ59"/>
  <c r="AZ64"/>
  <c r="AZ70"/>
  <c r="AZ75"/>
  <c r="AZ81"/>
  <c r="P83"/>
  <c r="P88" s="1"/>
  <c r="AN83"/>
  <c r="AN88" s="1"/>
  <c r="AZ11"/>
  <c r="AZ15"/>
  <c r="AZ26"/>
  <c r="AZ47"/>
  <c r="AZ52"/>
  <c r="AZ57"/>
  <c r="AZ61"/>
  <c r="AZ68"/>
  <c r="AZ72"/>
  <c r="AZ79"/>
  <c r="AZ8"/>
  <c r="AZ83" l="1"/>
  <c r="AZ88" s="1"/>
</calcChain>
</file>

<file path=xl/sharedStrings.xml><?xml version="1.0" encoding="utf-8"?>
<sst xmlns="http://schemas.openxmlformats.org/spreadsheetml/2006/main" count="462" uniqueCount="209">
  <si>
    <t>iapk;rhjkt foHkkx] m0iz0</t>
  </si>
  <si>
    <t>iape jkT; foRr vk;ksx ds vUrxZr 2020&amp;21 esa vkoafVr /kujkf'k&amp;</t>
  </si>
  <si>
    <t>¼/kujkf'k :i;s esa½</t>
  </si>
  <si>
    <t>dz-la-</t>
  </si>
  <si>
    <t>Ø- esjB ls</t>
  </si>
  <si>
    <t>tuin</t>
  </si>
  <si>
    <t>izFke fdLr</t>
  </si>
  <si>
    <t>f}rh; fdLr</t>
  </si>
  <si>
    <t>r`rh; fdLr</t>
  </si>
  <si>
    <t>prqFkZ fdLr</t>
  </si>
  <si>
    <t>ikpoh fdLr</t>
  </si>
  <si>
    <t>NBoh fdLr</t>
  </si>
  <si>
    <t>lkroh fdLr</t>
  </si>
  <si>
    <t>vkBoh fdLr</t>
  </si>
  <si>
    <t>ukSoh fdLr</t>
  </si>
  <si>
    <t>nloh fdLr</t>
  </si>
  <si>
    <t>X;kjgoh fdLr</t>
  </si>
  <si>
    <t>o"kZ 2020&amp;21 esa dqy vkoafVr /kujkf'k</t>
  </si>
  <si>
    <t>xzke iapk;rksa dks vuqnku</t>
  </si>
  <si>
    <t>{ks= iapk;rksa dks vuqnku</t>
  </si>
  <si>
    <t>ftyk iapk;rksa dks vuqnku</t>
  </si>
  <si>
    <t xml:space="preserve"> ;ksx</t>
  </si>
  <si>
    <t>vkxjk</t>
  </si>
  <si>
    <t xml:space="preserve">AGRA </t>
  </si>
  <si>
    <t>vyhx&lt;+</t>
  </si>
  <si>
    <t xml:space="preserve">ALIGARH </t>
  </si>
  <si>
    <t>vEcsMdj uxj</t>
  </si>
  <si>
    <t xml:space="preserve">AMBEDKAR NAGAR </t>
  </si>
  <si>
    <t>vesBh</t>
  </si>
  <si>
    <t xml:space="preserve">AMETHI </t>
  </si>
  <si>
    <t>vejksgk</t>
  </si>
  <si>
    <t xml:space="preserve">AMROHA </t>
  </si>
  <si>
    <t>vkSjS;k</t>
  </si>
  <si>
    <t xml:space="preserve">AURAIYA </t>
  </si>
  <si>
    <t>v;ks/;k</t>
  </si>
  <si>
    <t xml:space="preserve">AYODHYA </t>
  </si>
  <si>
    <t>vktex&lt;+</t>
  </si>
  <si>
    <t xml:space="preserve">AZAMGARH </t>
  </si>
  <si>
    <t>ckxir</t>
  </si>
  <si>
    <t xml:space="preserve">BAGHPAT </t>
  </si>
  <si>
    <t>cgjkbp</t>
  </si>
  <si>
    <t xml:space="preserve">BAHRAICH </t>
  </si>
  <si>
    <t>cfy;k</t>
  </si>
  <si>
    <t xml:space="preserve">BALLIA </t>
  </si>
  <si>
    <t>cyjkeiqj</t>
  </si>
  <si>
    <t xml:space="preserve">BALRAMPUR </t>
  </si>
  <si>
    <t>ckank</t>
  </si>
  <si>
    <t xml:space="preserve">BANDA </t>
  </si>
  <si>
    <t>ckjkcadh</t>
  </si>
  <si>
    <t xml:space="preserve">BARABANKI </t>
  </si>
  <si>
    <t>cjsyh</t>
  </si>
  <si>
    <t xml:space="preserve">BAREILLY </t>
  </si>
  <si>
    <t>cLrh</t>
  </si>
  <si>
    <t xml:space="preserve">BASTI </t>
  </si>
  <si>
    <t>larjfonkluxj ¼Hknksgh½</t>
  </si>
  <si>
    <t>BHADOHI</t>
  </si>
  <si>
    <t>fctukSj</t>
  </si>
  <si>
    <t xml:space="preserve">BIJNOR </t>
  </si>
  <si>
    <t>cnk;w</t>
  </si>
  <si>
    <t xml:space="preserve">BUDAUN </t>
  </si>
  <si>
    <t>cqyUn'kgj</t>
  </si>
  <si>
    <t xml:space="preserve">BULANDSHAHR </t>
  </si>
  <si>
    <t>pUnkSyh</t>
  </si>
  <si>
    <t xml:space="preserve">CHANDAULI </t>
  </si>
  <si>
    <t>fp=dwV</t>
  </si>
  <si>
    <t xml:space="preserve">CHITRAKOOT </t>
  </si>
  <si>
    <t>nsofj;k</t>
  </si>
  <si>
    <t xml:space="preserve">DEORIA </t>
  </si>
  <si>
    <t>,Vk</t>
  </si>
  <si>
    <t xml:space="preserve">ETAH </t>
  </si>
  <si>
    <t>bVkok</t>
  </si>
  <si>
    <t xml:space="preserve">ETAWAH </t>
  </si>
  <si>
    <t>Q:Z[kkckn</t>
  </si>
  <si>
    <t xml:space="preserve">FARRUKHABAD </t>
  </si>
  <si>
    <t>Qrsgiqj</t>
  </si>
  <si>
    <t xml:space="preserve">FATEHPUR </t>
  </si>
  <si>
    <t>fQjkstkckn</t>
  </si>
  <si>
    <t xml:space="preserve">FIROZABAD </t>
  </si>
  <si>
    <t>xkSrecq)uxj</t>
  </si>
  <si>
    <t xml:space="preserve">GAUTAM BUDDHA NAGAR </t>
  </si>
  <si>
    <t>xkft;kckn</t>
  </si>
  <si>
    <t xml:space="preserve">GHAZIABAD </t>
  </si>
  <si>
    <t>xkthiqj</t>
  </si>
  <si>
    <t xml:space="preserve">GHAZIPUR </t>
  </si>
  <si>
    <t>xks.Mk</t>
  </si>
  <si>
    <t xml:space="preserve">GONDA </t>
  </si>
  <si>
    <t>xksj[kiqj</t>
  </si>
  <si>
    <t xml:space="preserve">GORAKHPUR </t>
  </si>
  <si>
    <t>gehjiqj</t>
  </si>
  <si>
    <t xml:space="preserve">HAMIRPUR </t>
  </si>
  <si>
    <t>gkiqqM+</t>
  </si>
  <si>
    <t xml:space="preserve">HAPUR </t>
  </si>
  <si>
    <t>gjnksbZ</t>
  </si>
  <si>
    <t xml:space="preserve">HARDOI </t>
  </si>
  <si>
    <t>gkFkjl</t>
  </si>
  <si>
    <t xml:space="preserve">HATHRAS </t>
  </si>
  <si>
    <t>tkykSu</t>
  </si>
  <si>
    <t xml:space="preserve">JALAUN </t>
  </si>
  <si>
    <t>tkSuiqj</t>
  </si>
  <si>
    <t xml:space="preserve">JAUNPUR </t>
  </si>
  <si>
    <t>&gt;kalh</t>
  </si>
  <si>
    <t xml:space="preserve">JHANSI </t>
  </si>
  <si>
    <t>dUukSt</t>
  </si>
  <si>
    <t xml:space="preserve">KANNAUJ </t>
  </si>
  <si>
    <t>dkuiqj nsgkr</t>
  </si>
  <si>
    <t xml:space="preserve">KANPUR DEHAT </t>
  </si>
  <si>
    <t>dkuiqj uxj</t>
  </si>
  <si>
    <t xml:space="preserve">KANPUR NAGAR </t>
  </si>
  <si>
    <t>dklxat</t>
  </si>
  <si>
    <t xml:space="preserve">KASGANJ </t>
  </si>
  <si>
    <t>dkS'kkECkh</t>
  </si>
  <si>
    <t xml:space="preserve">KAUSHAMBI </t>
  </si>
  <si>
    <t>[khjh</t>
  </si>
  <si>
    <t xml:space="preserve">KHERI </t>
  </si>
  <si>
    <t>dq'khuxj</t>
  </si>
  <si>
    <t xml:space="preserve">KUSHI NAGAR </t>
  </si>
  <si>
    <t>yfyriqj</t>
  </si>
  <si>
    <t xml:space="preserve">LALITPUR </t>
  </si>
  <si>
    <t>y[kuÅ</t>
  </si>
  <si>
    <t xml:space="preserve">LUCKNOW </t>
  </si>
  <si>
    <t>egkjktxat</t>
  </si>
  <si>
    <t xml:space="preserve">MAHARAJGANJ </t>
  </si>
  <si>
    <t>egksck</t>
  </si>
  <si>
    <t xml:space="preserve">MAHOBA </t>
  </si>
  <si>
    <t>eSuiqjh</t>
  </si>
  <si>
    <t xml:space="preserve">MAINPURI </t>
  </si>
  <si>
    <t>eFkqjk</t>
  </si>
  <si>
    <t xml:space="preserve">MATHURA </t>
  </si>
  <si>
    <t>eÅ</t>
  </si>
  <si>
    <t xml:space="preserve">MAU </t>
  </si>
  <si>
    <t>esjB</t>
  </si>
  <si>
    <t xml:space="preserve">MEERUT </t>
  </si>
  <si>
    <t>fetkZiqj</t>
  </si>
  <si>
    <t xml:space="preserve">MIRZAPUR </t>
  </si>
  <si>
    <t>eqjknkckn</t>
  </si>
  <si>
    <t xml:space="preserve">MORADABAD </t>
  </si>
  <si>
    <t>eqt¶Qjuxj</t>
  </si>
  <si>
    <t xml:space="preserve">MUZAFFARNAGAR </t>
  </si>
  <si>
    <t>ihyhHkhr</t>
  </si>
  <si>
    <t xml:space="preserve">PILIBHIT </t>
  </si>
  <si>
    <t>izrkix&lt;+</t>
  </si>
  <si>
    <t xml:space="preserve">PRATAPGARH </t>
  </si>
  <si>
    <t>iz;kxjkt</t>
  </si>
  <si>
    <t xml:space="preserve">PRAYAGRAJ </t>
  </si>
  <si>
    <t>jk;cjsyh</t>
  </si>
  <si>
    <t xml:space="preserve">RAE BARELI </t>
  </si>
  <si>
    <t>jkeiqj</t>
  </si>
  <si>
    <t xml:space="preserve">RAMPUR </t>
  </si>
  <si>
    <t>lgkjuiqj</t>
  </si>
  <si>
    <t xml:space="preserve">SAHARANPUR </t>
  </si>
  <si>
    <t>laEHky</t>
  </si>
  <si>
    <t xml:space="preserve">SAMBHAL </t>
  </si>
  <si>
    <t>lUr dchj uxj</t>
  </si>
  <si>
    <t xml:space="preserve">SANT KABEER NAGAR </t>
  </si>
  <si>
    <t>'kkgtgkiqj</t>
  </si>
  <si>
    <t xml:space="preserve">SHAHJAHANPUR </t>
  </si>
  <si>
    <t xml:space="preserve">'kkeyh </t>
  </si>
  <si>
    <t xml:space="preserve">SHAMLI </t>
  </si>
  <si>
    <t>JkoLrh</t>
  </si>
  <si>
    <t xml:space="preserve">SHRAVASTI </t>
  </si>
  <si>
    <t>fl)kFkZ uxj</t>
  </si>
  <si>
    <t xml:space="preserve">SIDDHARTH NAGAR </t>
  </si>
  <si>
    <t>lhrkiqj</t>
  </si>
  <si>
    <t xml:space="preserve">SITAPUR </t>
  </si>
  <si>
    <t>lksuHknz</t>
  </si>
  <si>
    <t xml:space="preserve">SONBHADRA </t>
  </si>
  <si>
    <t>lqYrkuiqj</t>
  </si>
  <si>
    <t xml:space="preserve">SULTANPUR </t>
  </si>
  <si>
    <t>mUuko</t>
  </si>
  <si>
    <t xml:space="preserve">UNNAO </t>
  </si>
  <si>
    <t>okjk.klh</t>
  </si>
  <si>
    <t xml:space="preserve">VARANASI </t>
  </si>
  <si>
    <t>;ksx&amp;</t>
  </si>
  <si>
    <t>izf'k{k.k laLFkk¼fizV½ dh 0-15 izfr'kr /kujkf'k</t>
  </si>
  <si>
    <t>ftyk iapk;rksa gsrq 1 izfr'kr ifjØeh fuf/k dh /kujkf'k</t>
  </si>
  <si>
    <t>dksfoM&amp;19 gsrq ftyk LokLF; lfefr;ksa dks voeqDr ¼Mh-,p-,l-½</t>
  </si>
  <si>
    <t>ty fuxe dks voeqDr</t>
  </si>
  <si>
    <t>Grand Total-</t>
  </si>
  <si>
    <t>iape jkT; foRr vk;ksx dh laLrqfr;ksa ds foRrh; o"kZ 2020&amp;21 esa vkoafVr /kujkf'k&amp;</t>
  </si>
  <si>
    <t>पंचायत कल्याण कोष की धनराशि</t>
  </si>
  <si>
    <t>प्रतिनिधियों के मानदेय एवं बैठक भत्ता</t>
  </si>
  <si>
    <t>जल निगम को अवमुक्त</t>
  </si>
  <si>
    <t>जिला पंचायतों हेतु 1% परिक्रमी निधि की धनराशि</t>
  </si>
  <si>
    <t>शिक्षण संस्था(प्रिट) की 0.15% धनराशि</t>
  </si>
  <si>
    <t>योग</t>
  </si>
  <si>
    <t>जिला पंचायत</t>
  </si>
  <si>
    <t xml:space="preserve"> क्षेत्र पंचायत</t>
  </si>
  <si>
    <t>ग्राम पंचायत</t>
  </si>
  <si>
    <t>वर्ष 2021&amp;22 में कुल अवमुक्त</t>
  </si>
  <si>
    <t>बारहवी किस्त</t>
  </si>
  <si>
    <t xml:space="preserve">     ग्यारहवी किस्त</t>
  </si>
  <si>
    <t>दसवी किस्त</t>
  </si>
  <si>
    <t>नौवी किस्त</t>
  </si>
  <si>
    <t>आठवी किस्त</t>
  </si>
  <si>
    <t>सातवी किस्त</t>
  </si>
  <si>
    <t xml:space="preserve">    छठी किस्त</t>
  </si>
  <si>
    <t xml:space="preserve"> पाचवी किस्त</t>
  </si>
  <si>
    <t>चतुर्थ किस्त</t>
  </si>
  <si>
    <t>तृतीय किस्त</t>
  </si>
  <si>
    <t>द्वितीय किस्त</t>
  </si>
  <si>
    <t>प्रथम किस्त</t>
  </si>
  <si>
    <t>ग्राम पंचायतों की संख्या</t>
  </si>
  <si>
    <t>क्षेत्र पंचायतों की संख्या</t>
  </si>
  <si>
    <t>जनपद का नाम</t>
  </si>
  <si>
    <t xml:space="preserve">क्र-सं- </t>
  </si>
  <si>
    <t>(धनराशि रूपये में)</t>
  </si>
  <si>
    <t xml:space="preserve"> </t>
  </si>
  <si>
    <t xml:space="preserve">वित्तीय वर्ष 2021-22 में पंचम राज्य वित्त आयोग के अन्तर्गत ग्रामीण निकायों को अवमुक्त धनराशि </t>
  </si>
  <si>
    <t>पंचायतीराज विभाग, उत्तर प्रदेश।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</si>
</sst>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\$#,##0\ ;\(\$#,##0\)"/>
    <numFmt numFmtId="165" formatCode="&quot;VND&quot;#,##0_);[Red]\(&quot;VND&quot;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  <numFmt numFmtId="170" formatCode="_-* #,##0.00_-;\-* #,##0.00_-;_-* &quot;-&quot;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name val="Kruti Dev 010"/>
    </font>
    <font>
      <sz val="10"/>
      <name val="Krishna"/>
    </font>
    <font>
      <b/>
      <sz val="10"/>
      <name val="Krishna"/>
    </font>
    <font>
      <b/>
      <u/>
      <sz val="20"/>
      <color theme="1"/>
      <name val="Kruti Dev 010"/>
    </font>
    <font>
      <b/>
      <u/>
      <sz val="16"/>
      <name val="Kruti Dev 010"/>
    </font>
    <font>
      <b/>
      <sz val="22"/>
      <name val="Kruti Dev 010"/>
    </font>
    <font>
      <b/>
      <sz val="18"/>
      <name val="Kruti Dev 010"/>
    </font>
    <font>
      <b/>
      <sz val="14"/>
      <name val="Kruti Dev 010"/>
    </font>
    <font>
      <sz val="16"/>
      <name val="Kruti Dev 010"/>
    </font>
    <font>
      <sz val="14"/>
      <name val="Kruti Dev 010"/>
    </font>
    <font>
      <b/>
      <sz val="16"/>
      <name val="Kruti Dev 01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¹UAAA¼"/>
      <family val="3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新細明體"/>
      <family val="1"/>
      <charset val="136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Kruti Dev 010"/>
    </font>
    <font>
      <sz val="14"/>
      <name val="Krishna"/>
    </font>
    <font>
      <sz val="12"/>
      <name val="Krishna"/>
    </font>
    <font>
      <sz val="20"/>
      <name val="Krishna"/>
    </font>
    <font>
      <u/>
      <sz val="16"/>
      <name val="Krishna"/>
    </font>
    <font>
      <u/>
      <sz val="12"/>
      <name val="Krishna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31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3" fillId="0" borderId="0"/>
    <xf numFmtId="0" fontId="34" fillId="0" borderId="0"/>
    <xf numFmtId="170" fontId="3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/>
    <xf numFmtId="0" fontId="4" fillId="0" borderId="0" xfId="1" applyFont="1" applyFill="1"/>
    <xf numFmtId="0" fontId="3" fillId="2" borderId="0" xfId="1" applyFont="1" applyFill="1"/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7" fillId="0" borderId="0" xfId="1" applyFont="1" applyFill="1" applyAlignment="1"/>
    <xf numFmtId="0" fontId="7" fillId="2" borderId="0" xfId="1" applyFont="1" applyFill="1" applyAlignment="1"/>
    <xf numFmtId="0" fontId="9" fillId="0" borderId="2" xfId="1" applyFont="1" applyFill="1" applyBorder="1" applyAlignment="1">
      <alignment vertical="top" wrapText="1"/>
    </xf>
    <xf numFmtId="14" fontId="10" fillId="0" borderId="2" xfId="1" applyNumberFormat="1" applyFont="1" applyFill="1" applyBorder="1" applyAlignment="1">
      <alignment horizontal="right"/>
    </xf>
    <xf numFmtId="0" fontId="11" fillId="0" borderId="2" xfId="1" applyFont="1" applyFill="1" applyBorder="1" applyAlignment="1"/>
    <xf numFmtId="1" fontId="8" fillId="2" borderId="3" xfId="1" applyNumberFormat="1" applyFont="1" applyFill="1" applyBorder="1" applyAlignment="1">
      <alignment horizontal="center" vertical="top" wrapText="1"/>
    </xf>
    <xf numFmtId="1" fontId="11" fillId="0" borderId="3" xfId="1" applyNumberFormat="1" applyFont="1" applyFill="1" applyBorder="1" applyAlignment="1">
      <alignment horizontal="center" vertical="top" wrapText="1"/>
    </xf>
    <xf numFmtId="1" fontId="9" fillId="0" borderId="3" xfId="1" applyNumberFormat="1" applyFont="1" applyFill="1" applyBorder="1" applyAlignment="1">
      <alignment horizontal="center" vertical="top" wrapText="1"/>
    </xf>
    <xf numFmtId="1" fontId="9" fillId="2" borderId="3" xfId="1" applyNumberFormat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horizontal="center" vertical="top" wrapText="1"/>
    </xf>
    <xf numFmtId="1" fontId="14" fillId="0" borderId="3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3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top" wrapText="1"/>
    </xf>
    <xf numFmtId="1" fontId="16" fillId="0" borderId="3" xfId="1" applyNumberFormat="1" applyFont="1" applyFill="1" applyBorder="1" applyAlignment="1">
      <alignment horizontal="center" vertical="center" wrapText="1"/>
    </xf>
    <xf numFmtId="1" fontId="17" fillId="0" borderId="3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18" fillId="0" borderId="3" xfId="0" applyFont="1" applyBorder="1" applyAlignment="1">
      <alignment horizontal="right" wrapText="1"/>
    </xf>
    <xf numFmtId="1" fontId="18" fillId="0" borderId="3" xfId="0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vertical="center" wrapText="1"/>
    </xf>
    <xf numFmtId="1" fontId="16" fillId="2" borderId="3" xfId="1" applyNumberFormat="1" applyFont="1" applyFill="1" applyBorder="1" applyAlignment="1">
      <alignment vertical="center" wrapText="1"/>
    </xf>
    <xf numFmtId="1" fontId="14" fillId="0" borderId="3" xfId="1" applyNumberFormat="1" applyFont="1" applyFill="1" applyBorder="1" applyAlignment="1">
      <alignment vertical="center" wrapText="1"/>
    </xf>
    <xf numFmtId="1" fontId="19" fillId="0" borderId="3" xfId="1" applyNumberFormat="1" applyFont="1" applyFill="1" applyBorder="1" applyAlignment="1">
      <alignment vertical="center" wrapText="1"/>
    </xf>
    <xf numFmtId="0" fontId="19" fillId="0" borderId="0" xfId="1" applyFont="1" applyFill="1" applyAlignment="1">
      <alignment vertical="center" wrapText="1"/>
    </xf>
    <xf numFmtId="49" fontId="15" fillId="0" borderId="3" xfId="0" applyNumberFormat="1" applyFont="1" applyBorder="1"/>
    <xf numFmtId="0" fontId="4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10" fillId="0" borderId="3" xfId="2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0" fontId="21" fillId="0" borderId="0" xfId="1" applyFont="1" applyFill="1" applyAlignment="1">
      <alignment vertical="center" wrapText="1"/>
    </xf>
    <xf numFmtId="0" fontId="16" fillId="0" borderId="3" xfId="1" applyFont="1" applyFill="1" applyBorder="1"/>
    <xf numFmtId="0" fontId="19" fillId="0" borderId="0" xfId="1" applyFont="1" applyFill="1"/>
    <xf numFmtId="0" fontId="17" fillId="0" borderId="3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23" fillId="0" borderId="3" xfId="0" applyFont="1" applyBorder="1" applyAlignment="1">
      <alignment horizontal="right" wrapText="1"/>
    </xf>
    <xf numFmtId="0" fontId="10" fillId="0" borderId="3" xfId="1" quotePrefix="1" applyFont="1" applyFill="1" applyBorder="1" applyAlignment="1">
      <alignment horizontal="left" vertical="center" wrapText="1"/>
    </xf>
    <xf numFmtId="0" fontId="10" fillId="0" borderId="3" xfId="2" quotePrefix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right" vertical="center"/>
    </xf>
    <xf numFmtId="1" fontId="17" fillId="0" borderId="3" xfId="1" applyNumberFormat="1" applyFont="1" applyFill="1" applyBorder="1"/>
    <xf numFmtId="1" fontId="17" fillId="2" borderId="3" xfId="1" applyNumberFormat="1" applyFont="1" applyFill="1" applyBorder="1"/>
    <xf numFmtId="1" fontId="24" fillId="0" borderId="3" xfId="0" applyNumberFormat="1" applyFont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13" fillId="0" borderId="3" xfId="1" applyFont="1" applyFill="1" applyBorder="1" applyAlignment="1">
      <alignment vertical="center" wrapText="1"/>
    </xf>
    <xf numFmtId="1" fontId="14" fillId="2" borderId="3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" fontId="13" fillId="0" borderId="3" xfId="1" applyNumberFormat="1" applyFont="1" applyFill="1" applyBorder="1" applyAlignment="1">
      <alignment vertical="center" wrapText="1"/>
    </xf>
    <xf numFmtId="0" fontId="14" fillId="0" borderId="0" xfId="1" applyFont="1" applyFill="1" applyAlignment="1">
      <alignment horizontal="center"/>
    </xf>
    <xf numFmtId="0" fontId="13" fillId="0" borderId="0" xfId="1" applyFont="1" applyFill="1"/>
    <xf numFmtId="1" fontId="14" fillId="0" borderId="0" xfId="1" applyNumberFormat="1" applyFont="1" applyFill="1"/>
    <xf numFmtId="1" fontId="14" fillId="2" borderId="0" xfId="1" applyNumberFormat="1" applyFont="1" applyFill="1"/>
    <xf numFmtId="0" fontId="14" fillId="2" borderId="0" xfId="1" applyFont="1" applyFill="1"/>
    <xf numFmtId="0" fontId="3" fillId="0" borderId="0" xfId="1" applyFont="1" applyFill="1" applyAlignment="1">
      <alignment horizontal="center"/>
    </xf>
    <xf numFmtId="0" fontId="21" fillId="0" borderId="0" xfId="1" applyFont="1" applyFill="1"/>
    <xf numFmtId="0" fontId="19" fillId="2" borderId="0" xfId="1" applyFont="1" applyFill="1"/>
    <xf numFmtId="1" fontId="8" fillId="0" borderId="1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Fill="1" applyBorder="1" applyAlignment="1">
      <alignment horizontal="center" vertical="top" wrapText="1"/>
    </xf>
    <xf numFmtId="1" fontId="8" fillId="0" borderId="3" xfId="1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1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top" wrapText="1"/>
    </xf>
    <xf numFmtId="1" fontId="12" fillId="0" borderId="3" xfId="1" applyNumberFormat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vertical="center" wrapText="1"/>
    </xf>
    <xf numFmtId="0" fontId="19" fillId="0" borderId="0" xfId="1" applyFont="1" applyFill="1" applyAlignment="1">
      <alignment vertical="center"/>
    </xf>
    <xf numFmtId="0" fontId="13" fillId="0" borderId="3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 wrapText="1"/>
    </xf>
    <xf numFmtId="1" fontId="37" fillId="0" borderId="3" xfId="1" applyNumberFormat="1" applyFont="1" applyFill="1" applyBorder="1" applyAlignment="1">
      <alignment horizontal="center" vertical="top" wrapText="1"/>
    </xf>
    <xf numFmtId="1" fontId="37" fillId="0" borderId="6" xfId="1" applyNumberFormat="1" applyFont="1" applyFill="1" applyBorder="1" applyAlignment="1">
      <alignment horizontal="center" vertical="top" wrapText="1"/>
    </xf>
    <xf numFmtId="1" fontId="12" fillId="0" borderId="7" xfId="1" applyNumberFormat="1" applyFont="1" applyFill="1" applyBorder="1" applyAlignment="1">
      <alignment horizontal="center" vertical="top" wrapText="1"/>
    </xf>
    <xf numFmtId="1" fontId="12" fillId="0" borderId="8" xfId="1" applyNumberFormat="1" applyFont="1" applyFill="1" applyBorder="1" applyAlignment="1">
      <alignment horizontal="center" vertical="top" wrapText="1"/>
    </xf>
    <xf numFmtId="1" fontId="12" fillId="0" borderId="4" xfId="1" applyNumberFormat="1" applyFont="1" applyFill="1" applyBorder="1" applyAlignment="1">
      <alignment horizontal="center" vertical="top" wrapText="1"/>
    </xf>
    <xf numFmtId="1" fontId="37" fillId="0" borderId="9" xfId="1" applyNumberFormat="1" applyFont="1" applyFill="1" applyBorder="1" applyAlignment="1">
      <alignment horizontal="center" vertical="top" wrapText="1"/>
    </xf>
    <xf numFmtId="0" fontId="38" fillId="0" borderId="0" xfId="1" applyFont="1" applyFill="1"/>
    <xf numFmtId="0" fontId="39" fillId="0" borderId="0" xfId="1" applyFont="1" applyFill="1"/>
    <xf numFmtId="0" fontId="3" fillId="0" borderId="0" xfId="1" applyFont="1" applyFill="1" applyAlignment="1">
      <alignment vertical="top" wrapText="1"/>
    </xf>
    <xf numFmtId="0" fontId="40" fillId="0" borderId="0" xfId="1" applyFont="1" applyFill="1" applyAlignment="1">
      <alignment vertical="top" wrapText="1"/>
    </xf>
    <xf numFmtId="0" fontId="41" fillId="0" borderId="0" xfId="1" applyFont="1" applyFill="1" applyAlignment="1">
      <alignment vertical="top"/>
    </xf>
    <xf numFmtId="0" fontId="42" fillId="0" borderId="0" xfId="1" applyFont="1" applyFill="1" applyAlignment="1">
      <alignment vertical="top"/>
    </xf>
  </cellXfs>
  <cellStyles count="78">
    <cellStyle name="??                          " xfId="3"/>
    <cellStyle name="AeE­ [0]_INQUIRY ¿μ¾÷AßAø " xfId="4"/>
    <cellStyle name="AeE­_INQUIRY ¿μ¾÷AßAø " xfId="5"/>
    <cellStyle name="AÞ¸¶ [0]_INQUIRY ¿?¾÷AßAø " xfId="6"/>
    <cellStyle name="AÞ¸¶_INQUIRY ¿?¾÷AßAø " xfId="7"/>
    <cellStyle name="C?AØ_¿?¾÷CoE² " xfId="8"/>
    <cellStyle name="C￥AØ_¿μ¾÷CoE² " xfId="9"/>
    <cellStyle name="Comma 2" xfId="10"/>
    <cellStyle name="Comma 2 2" xfId="11"/>
    <cellStyle name="Comma0" xfId="12"/>
    <cellStyle name="Currency0" xfId="13"/>
    <cellStyle name="Date" xfId="14"/>
    <cellStyle name="Fixed" xfId="15"/>
    <cellStyle name="Hyperlink 2" xfId="16"/>
    <cellStyle name="Normal" xfId="0" builtinId="0"/>
    <cellStyle name="Normal - Style1" xfId="17"/>
    <cellStyle name="Normal 10" xfId="18"/>
    <cellStyle name="Normal 11" xfId="19"/>
    <cellStyle name="Normal 12" xfId="20"/>
    <cellStyle name="Normal 13" xfId="21"/>
    <cellStyle name="Normal 14" xfId="22"/>
    <cellStyle name="Normal 2" xfId="23"/>
    <cellStyle name="Normal 2 10" xfId="24"/>
    <cellStyle name="Normal 2 11" xfId="25"/>
    <cellStyle name="Normal 2 12" xfId="26"/>
    <cellStyle name="Normal 2 13" xfId="27"/>
    <cellStyle name="Normal 2 14" xfId="28"/>
    <cellStyle name="Normal 2 15" xfId="29"/>
    <cellStyle name="Normal 2 2" xfId="30"/>
    <cellStyle name="Normal 2 2 2" xfId="31"/>
    <cellStyle name="Normal 2 2 2 2" xfId="32"/>
    <cellStyle name="Normal 2 2 3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_2 (2)" xfId="41"/>
    <cellStyle name="Normal 3" xfId="1"/>
    <cellStyle name="Normal 3 2" xfId="42"/>
    <cellStyle name="Normal 3_Population Detail  (4th SFC)03.06.2015" xfId="43"/>
    <cellStyle name="Normal 4" xfId="44"/>
    <cellStyle name="Normal 4 2" xfId="45"/>
    <cellStyle name="Normal 4 2 2" xfId="46"/>
    <cellStyle name="Normal 4 6" xfId="47"/>
    <cellStyle name="Normal 5" xfId="48"/>
    <cellStyle name="Normal 5 2" xfId="2"/>
    <cellStyle name="Normal 6" xfId="49"/>
    <cellStyle name="Normal 6 10" xfId="50"/>
    <cellStyle name="Normal 6 11" xfId="51"/>
    <cellStyle name="Normal 6 12" xfId="52"/>
    <cellStyle name="Normal 6 2" xfId="53"/>
    <cellStyle name="Normal 6 3" xfId="54"/>
    <cellStyle name="Normal 6 4" xfId="55"/>
    <cellStyle name="Normal 6 5" xfId="56"/>
    <cellStyle name="Normal 6 6" xfId="57"/>
    <cellStyle name="Normal 6 7" xfId="58"/>
    <cellStyle name="Normal 6 8" xfId="59"/>
    <cellStyle name="Normal 6 9" xfId="60"/>
    <cellStyle name="Normal 7" xfId="61"/>
    <cellStyle name="Normal 9" xfId="62"/>
    <cellStyle name="Percent 2" xfId="63"/>
    <cellStyle name="Percent 3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7069.74ID10.0925" xfId="76"/>
    <cellStyle name="千分位_07069.74ID10.0925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22_Compile_SFC_districtwise_Allotment3103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00"/>
  <sheetViews>
    <sheetView tabSelected="1" topLeftCell="A2" zoomScaleSheetLayoutView="100" workbookViewId="0">
      <pane xSplit="4" ySplit="7" topLeftCell="E9" activePane="bottomRight" state="frozen"/>
      <selection activeCell="A2" sqref="A2"/>
      <selection pane="topRight" activeCell="E2" sqref="E2"/>
      <selection pane="bottomLeft" activeCell="A8" sqref="A8"/>
      <selection pane="bottomRight" activeCell="E11" sqref="E11"/>
    </sheetView>
  </sheetViews>
  <sheetFormatPr defaultRowHeight="15"/>
  <cols>
    <col min="1" max="1" width="6.7109375" style="69" customWidth="1"/>
    <col min="2" max="2" width="8.42578125" style="69" hidden="1" customWidth="1"/>
    <col min="3" max="3" width="16.7109375" style="2" hidden="1" customWidth="1"/>
    <col min="4" max="4" width="28.28515625" style="2" customWidth="1"/>
    <col min="5" max="5" width="10.85546875" style="2" customWidth="1"/>
    <col min="6" max="6" width="10.5703125" style="2" customWidth="1"/>
    <col min="7" max="7" width="13.140625" style="41" customWidth="1"/>
    <col min="8" max="8" width="12.28515625" style="41" customWidth="1"/>
    <col min="9" max="9" width="13.85546875" style="41" customWidth="1"/>
    <col min="10" max="11" width="12.28515625" style="41" customWidth="1"/>
    <col min="12" max="12" width="14.7109375" style="41" customWidth="1"/>
    <col min="13" max="13" width="14" style="41" customWidth="1"/>
    <col min="14" max="14" width="16.42578125" style="41" customWidth="1"/>
    <col min="15" max="18" width="12.28515625" style="41" customWidth="1"/>
    <col min="19" max="19" width="16" style="41" customWidth="1"/>
    <col min="20" max="20" width="14.42578125" style="41" customWidth="1"/>
    <col min="21" max="21" width="15.42578125" style="41" customWidth="1"/>
    <col min="22" max="22" width="12.28515625" style="41" customWidth="1"/>
    <col min="23" max="23" width="16.42578125" style="41" customWidth="1"/>
    <col min="24" max="24" width="14.42578125" style="41" customWidth="1"/>
    <col min="25" max="25" width="15.140625" style="41" customWidth="1"/>
    <col min="26" max="28" width="12.28515625" style="41" customWidth="1"/>
    <col min="29" max="29" width="12.7109375" style="41" bestFit="1" customWidth="1"/>
    <col min="30" max="31" width="12.28515625" style="41" customWidth="1"/>
    <col min="32" max="32" width="15" style="41" customWidth="1"/>
    <col min="33" max="33" width="17" style="41" customWidth="1"/>
    <col min="34" max="34" width="12.28515625" style="41" customWidth="1"/>
    <col min="35" max="35" width="16.28515625" style="41" customWidth="1"/>
    <col min="36" max="36" width="15.42578125" style="41" customWidth="1"/>
    <col min="37" max="37" width="16" style="41" customWidth="1"/>
    <col min="38" max="40" width="12.28515625" style="41" customWidth="1"/>
    <col min="41" max="41" width="14.140625" style="41" customWidth="1"/>
    <col min="42" max="42" width="14.28515625" style="41" bestFit="1" customWidth="1"/>
    <col min="43" max="43" width="17.5703125" style="41" customWidth="1"/>
    <col min="44" max="44" width="15.5703125" style="41" customWidth="1"/>
    <col min="45" max="45" width="19.140625" style="41" customWidth="1"/>
    <col min="46" max="46" width="12.28515625" style="41" customWidth="1"/>
    <col min="47" max="47" width="15.5703125" style="41" customWidth="1"/>
    <col min="48" max="48" width="13.85546875" style="41" customWidth="1"/>
    <col min="49" max="49" width="15.42578125" style="41" customWidth="1"/>
    <col min="50" max="50" width="13.140625" style="41" customWidth="1"/>
    <col min="51" max="53" width="12.28515625" style="41" customWidth="1"/>
    <col min="54" max="54" width="12.42578125" style="41" bestFit="1" customWidth="1"/>
    <col min="55" max="55" width="13.7109375" style="41" bestFit="1" customWidth="1"/>
    <col min="56" max="57" width="12.42578125" style="41" bestFit="1" customWidth="1"/>
    <col min="58" max="58" width="13.7109375" style="41" bestFit="1" customWidth="1"/>
    <col min="59" max="221" width="9.140625" style="41"/>
    <col min="222" max="222" width="6.7109375" style="41" customWidth="1"/>
    <col min="223" max="223" width="18.42578125" style="41" customWidth="1"/>
    <col min="224" max="227" width="0" style="41" hidden="1" customWidth="1"/>
    <col min="228" max="228" width="20" style="41" customWidth="1"/>
    <col min="229" max="229" width="15" style="41" bestFit="1" customWidth="1"/>
    <col min="230" max="230" width="15.140625" style="41" customWidth="1"/>
    <col min="231" max="231" width="17.28515625" style="41" customWidth="1"/>
    <col min="232" max="232" width="16.7109375" style="41" customWidth="1"/>
    <col min="233" max="233" width="16" style="41" customWidth="1"/>
    <col min="234" max="234" width="18.140625" style="41" customWidth="1"/>
    <col min="235" max="477" width="9.140625" style="41"/>
    <col min="478" max="478" width="6.7109375" style="41" customWidth="1"/>
    <col min="479" max="479" width="18.42578125" style="41" customWidth="1"/>
    <col min="480" max="483" width="0" style="41" hidden="1" customWidth="1"/>
    <col min="484" max="484" width="20" style="41" customWidth="1"/>
    <col min="485" max="485" width="15" style="41" bestFit="1" customWidth="1"/>
    <col min="486" max="486" width="15.140625" style="41" customWidth="1"/>
    <col min="487" max="487" width="17.28515625" style="41" customWidth="1"/>
    <col min="488" max="488" width="16.7109375" style="41" customWidth="1"/>
    <col min="489" max="489" width="16" style="41" customWidth="1"/>
    <col min="490" max="490" width="18.140625" style="41" customWidth="1"/>
    <col min="491" max="733" width="9.140625" style="41"/>
    <col min="734" max="734" width="6.7109375" style="41" customWidth="1"/>
    <col min="735" max="735" width="18.42578125" style="41" customWidth="1"/>
    <col min="736" max="739" width="0" style="41" hidden="1" customWidth="1"/>
    <col min="740" max="740" width="20" style="41" customWidth="1"/>
    <col min="741" max="741" width="15" style="41" bestFit="1" customWidth="1"/>
    <col min="742" max="742" width="15.140625" style="41" customWidth="1"/>
    <col min="743" max="743" width="17.28515625" style="41" customWidth="1"/>
    <col min="744" max="744" width="16.7109375" style="41" customWidth="1"/>
    <col min="745" max="745" width="16" style="41" customWidth="1"/>
    <col min="746" max="746" width="18.140625" style="41" customWidth="1"/>
    <col min="747" max="989" width="9.140625" style="41"/>
    <col min="990" max="990" width="6.7109375" style="41" customWidth="1"/>
    <col min="991" max="991" width="18.42578125" style="41" customWidth="1"/>
    <col min="992" max="995" width="0" style="41" hidden="1" customWidth="1"/>
    <col min="996" max="996" width="20" style="41" customWidth="1"/>
    <col min="997" max="997" width="15" style="41" bestFit="1" customWidth="1"/>
    <col min="998" max="998" width="15.140625" style="41" customWidth="1"/>
    <col min="999" max="999" width="17.28515625" style="41" customWidth="1"/>
    <col min="1000" max="1000" width="16.7109375" style="41" customWidth="1"/>
    <col min="1001" max="1001" width="16" style="41" customWidth="1"/>
    <col min="1002" max="1002" width="18.140625" style="41" customWidth="1"/>
    <col min="1003" max="1245" width="9.140625" style="41"/>
    <col min="1246" max="1246" width="6.7109375" style="41" customWidth="1"/>
    <col min="1247" max="1247" width="18.42578125" style="41" customWidth="1"/>
    <col min="1248" max="1251" width="0" style="41" hidden="1" customWidth="1"/>
    <col min="1252" max="1252" width="20" style="41" customWidth="1"/>
    <col min="1253" max="1253" width="15" style="41" bestFit="1" customWidth="1"/>
    <col min="1254" max="1254" width="15.140625" style="41" customWidth="1"/>
    <col min="1255" max="1255" width="17.28515625" style="41" customWidth="1"/>
    <col min="1256" max="1256" width="16.7109375" style="41" customWidth="1"/>
    <col min="1257" max="1257" width="16" style="41" customWidth="1"/>
    <col min="1258" max="1258" width="18.140625" style="41" customWidth="1"/>
    <col min="1259" max="1501" width="9.140625" style="41"/>
    <col min="1502" max="1502" width="6.7109375" style="41" customWidth="1"/>
    <col min="1503" max="1503" width="18.42578125" style="41" customWidth="1"/>
    <col min="1504" max="1507" width="0" style="41" hidden="1" customWidth="1"/>
    <col min="1508" max="1508" width="20" style="41" customWidth="1"/>
    <col min="1509" max="1509" width="15" style="41" bestFit="1" customWidth="1"/>
    <col min="1510" max="1510" width="15.140625" style="41" customWidth="1"/>
    <col min="1511" max="1511" width="17.28515625" style="41" customWidth="1"/>
    <col min="1512" max="1512" width="16.7109375" style="41" customWidth="1"/>
    <col min="1513" max="1513" width="16" style="41" customWidth="1"/>
    <col min="1514" max="1514" width="18.140625" style="41" customWidth="1"/>
    <col min="1515" max="1757" width="9.140625" style="41"/>
    <col min="1758" max="1758" width="6.7109375" style="41" customWidth="1"/>
    <col min="1759" max="1759" width="18.42578125" style="41" customWidth="1"/>
    <col min="1760" max="1763" width="0" style="41" hidden="1" customWidth="1"/>
    <col min="1764" max="1764" width="20" style="41" customWidth="1"/>
    <col min="1765" max="1765" width="15" style="41" bestFit="1" customWidth="1"/>
    <col min="1766" max="1766" width="15.140625" style="41" customWidth="1"/>
    <col min="1767" max="1767" width="17.28515625" style="41" customWidth="1"/>
    <col min="1768" max="1768" width="16.7109375" style="41" customWidth="1"/>
    <col min="1769" max="1769" width="16" style="41" customWidth="1"/>
    <col min="1770" max="1770" width="18.140625" style="41" customWidth="1"/>
    <col min="1771" max="2013" width="9.140625" style="41"/>
    <col min="2014" max="2014" width="6.7109375" style="41" customWidth="1"/>
    <col min="2015" max="2015" width="18.42578125" style="41" customWidth="1"/>
    <col min="2016" max="2019" width="0" style="41" hidden="1" customWidth="1"/>
    <col min="2020" max="2020" width="20" style="41" customWidth="1"/>
    <col min="2021" max="2021" width="15" style="41" bestFit="1" customWidth="1"/>
    <col min="2022" max="2022" width="15.140625" style="41" customWidth="1"/>
    <col min="2023" max="2023" width="17.28515625" style="41" customWidth="1"/>
    <col min="2024" max="2024" width="16.7109375" style="41" customWidth="1"/>
    <col min="2025" max="2025" width="16" style="41" customWidth="1"/>
    <col min="2026" max="2026" width="18.140625" style="41" customWidth="1"/>
    <col min="2027" max="2269" width="9.140625" style="41"/>
    <col min="2270" max="2270" width="6.7109375" style="41" customWidth="1"/>
    <col min="2271" max="2271" width="18.42578125" style="41" customWidth="1"/>
    <col min="2272" max="2275" width="0" style="41" hidden="1" customWidth="1"/>
    <col min="2276" max="2276" width="20" style="41" customWidth="1"/>
    <col min="2277" max="2277" width="15" style="41" bestFit="1" customWidth="1"/>
    <col min="2278" max="2278" width="15.140625" style="41" customWidth="1"/>
    <col min="2279" max="2279" width="17.28515625" style="41" customWidth="1"/>
    <col min="2280" max="2280" width="16.7109375" style="41" customWidth="1"/>
    <col min="2281" max="2281" width="16" style="41" customWidth="1"/>
    <col min="2282" max="2282" width="18.140625" style="41" customWidth="1"/>
    <col min="2283" max="2525" width="9.140625" style="41"/>
    <col min="2526" max="2526" width="6.7109375" style="41" customWidth="1"/>
    <col min="2527" max="2527" width="18.42578125" style="41" customWidth="1"/>
    <col min="2528" max="2531" width="0" style="41" hidden="1" customWidth="1"/>
    <col min="2532" max="2532" width="20" style="41" customWidth="1"/>
    <col min="2533" max="2533" width="15" style="41" bestFit="1" customWidth="1"/>
    <col min="2534" max="2534" width="15.140625" style="41" customWidth="1"/>
    <col min="2535" max="2535" width="17.28515625" style="41" customWidth="1"/>
    <col min="2536" max="2536" width="16.7109375" style="41" customWidth="1"/>
    <col min="2537" max="2537" width="16" style="41" customWidth="1"/>
    <col min="2538" max="2538" width="18.140625" style="41" customWidth="1"/>
    <col min="2539" max="2781" width="9.140625" style="41"/>
    <col min="2782" max="2782" width="6.7109375" style="41" customWidth="1"/>
    <col min="2783" max="2783" width="18.42578125" style="41" customWidth="1"/>
    <col min="2784" max="2787" width="0" style="41" hidden="1" customWidth="1"/>
    <col min="2788" max="2788" width="20" style="41" customWidth="1"/>
    <col min="2789" max="2789" width="15" style="41" bestFit="1" customWidth="1"/>
    <col min="2790" max="2790" width="15.140625" style="41" customWidth="1"/>
    <col min="2791" max="2791" width="17.28515625" style="41" customWidth="1"/>
    <col min="2792" max="2792" width="16.7109375" style="41" customWidth="1"/>
    <col min="2793" max="2793" width="16" style="41" customWidth="1"/>
    <col min="2794" max="2794" width="18.140625" style="41" customWidth="1"/>
    <col min="2795" max="3037" width="9.140625" style="41"/>
    <col min="3038" max="3038" width="6.7109375" style="41" customWidth="1"/>
    <col min="3039" max="3039" width="18.42578125" style="41" customWidth="1"/>
    <col min="3040" max="3043" width="0" style="41" hidden="1" customWidth="1"/>
    <col min="3044" max="3044" width="20" style="41" customWidth="1"/>
    <col min="3045" max="3045" width="15" style="41" bestFit="1" customWidth="1"/>
    <col min="3046" max="3046" width="15.140625" style="41" customWidth="1"/>
    <col min="3047" max="3047" width="17.28515625" style="41" customWidth="1"/>
    <col min="3048" max="3048" width="16.7109375" style="41" customWidth="1"/>
    <col min="3049" max="3049" width="16" style="41" customWidth="1"/>
    <col min="3050" max="3050" width="18.140625" style="41" customWidth="1"/>
    <col min="3051" max="3293" width="9.140625" style="41"/>
    <col min="3294" max="3294" width="6.7109375" style="41" customWidth="1"/>
    <col min="3295" max="3295" width="18.42578125" style="41" customWidth="1"/>
    <col min="3296" max="3299" width="0" style="41" hidden="1" customWidth="1"/>
    <col min="3300" max="3300" width="20" style="41" customWidth="1"/>
    <col min="3301" max="3301" width="15" style="41" bestFit="1" customWidth="1"/>
    <col min="3302" max="3302" width="15.140625" style="41" customWidth="1"/>
    <col min="3303" max="3303" width="17.28515625" style="41" customWidth="1"/>
    <col min="3304" max="3304" width="16.7109375" style="41" customWidth="1"/>
    <col min="3305" max="3305" width="16" style="41" customWidth="1"/>
    <col min="3306" max="3306" width="18.140625" style="41" customWidth="1"/>
    <col min="3307" max="3549" width="9.140625" style="41"/>
    <col min="3550" max="3550" width="6.7109375" style="41" customWidth="1"/>
    <col min="3551" max="3551" width="18.42578125" style="41" customWidth="1"/>
    <col min="3552" max="3555" width="0" style="41" hidden="1" customWidth="1"/>
    <col min="3556" max="3556" width="20" style="41" customWidth="1"/>
    <col min="3557" max="3557" width="15" style="41" bestFit="1" customWidth="1"/>
    <col min="3558" max="3558" width="15.140625" style="41" customWidth="1"/>
    <col min="3559" max="3559" width="17.28515625" style="41" customWidth="1"/>
    <col min="3560" max="3560" width="16.7109375" style="41" customWidth="1"/>
    <col min="3561" max="3561" width="16" style="41" customWidth="1"/>
    <col min="3562" max="3562" width="18.140625" style="41" customWidth="1"/>
    <col min="3563" max="3805" width="9.140625" style="41"/>
    <col min="3806" max="3806" width="6.7109375" style="41" customWidth="1"/>
    <col min="3807" max="3807" width="18.42578125" style="41" customWidth="1"/>
    <col min="3808" max="3811" width="0" style="41" hidden="1" customWidth="1"/>
    <col min="3812" max="3812" width="20" style="41" customWidth="1"/>
    <col min="3813" max="3813" width="15" style="41" bestFit="1" customWidth="1"/>
    <col min="3814" max="3814" width="15.140625" style="41" customWidth="1"/>
    <col min="3815" max="3815" width="17.28515625" style="41" customWidth="1"/>
    <col min="3816" max="3816" width="16.7109375" style="41" customWidth="1"/>
    <col min="3817" max="3817" width="16" style="41" customWidth="1"/>
    <col min="3818" max="3818" width="18.140625" style="41" customWidth="1"/>
    <col min="3819" max="4061" width="9.140625" style="41"/>
    <col min="4062" max="4062" width="6.7109375" style="41" customWidth="1"/>
    <col min="4063" max="4063" width="18.42578125" style="41" customWidth="1"/>
    <col min="4064" max="4067" width="0" style="41" hidden="1" customWidth="1"/>
    <col min="4068" max="4068" width="20" style="41" customWidth="1"/>
    <col min="4069" max="4069" width="15" style="41" bestFit="1" customWidth="1"/>
    <col min="4070" max="4070" width="15.140625" style="41" customWidth="1"/>
    <col min="4071" max="4071" width="17.28515625" style="41" customWidth="1"/>
    <col min="4072" max="4072" width="16.7109375" style="41" customWidth="1"/>
    <col min="4073" max="4073" width="16" style="41" customWidth="1"/>
    <col min="4074" max="4074" width="18.140625" style="41" customWidth="1"/>
    <col min="4075" max="4317" width="9.140625" style="41"/>
    <col min="4318" max="4318" width="6.7109375" style="41" customWidth="1"/>
    <col min="4319" max="4319" width="18.42578125" style="41" customWidth="1"/>
    <col min="4320" max="4323" width="0" style="41" hidden="1" customWidth="1"/>
    <col min="4324" max="4324" width="20" style="41" customWidth="1"/>
    <col min="4325" max="4325" width="15" style="41" bestFit="1" customWidth="1"/>
    <col min="4326" max="4326" width="15.140625" style="41" customWidth="1"/>
    <col min="4327" max="4327" width="17.28515625" style="41" customWidth="1"/>
    <col min="4328" max="4328" width="16.7109375" style="41" customWidth="1"/>
    <col min="4329" max="4329" width="16" style="41" customWidth="1"/>
    <col min="4330" max="4330" width="18.140625" style="41" customWidth="1"/>
    <col min="4331" max="4573" width="9.140625" style="41"/>
    <col min="4574" max="4574" width="6.7109375" style="41" customWidth="1"/>
    <col min="4575" max="4575" width="18.42578125" style="41" customWidth="1"/>
    <col min="4576" max="4579" width="0" style="41" hidden="1" customWidth="1"/>
    <col min="4580" max="4580" width="20" style="41" customWidth="1"/>
    <col min="4581" max="4581" width="15" style="41" bestFit="1" customWidth="1"/>
    <col min="4582" max="4582" width="15.140625" style="41" customWidth="1"/>
    <col min="4583" max="4583" width="17.28515625" style="41" customWidth="1"/>
    <col min="4584" max="4584" width="16.7109375" style="41" customWidth="1"/>
    <col min="4585" max="4585" width="16" style="41" customWidth="1"/>
    <col min="4586" max="4586" width="18.140625" style="41" customWidth="1"/>
    <col min="4587" max="4829" width="9.140625" style="41"/>
    <col min="4830" max="4830" width="6.7109375" style="41" customWidth="1"/>
    <col min="4831" max="4831" width="18.42578125" style="41" customWidth="1"/>
    <col min="4832" max="4835" width="0" style="41" hidden="1" customWidth="1"/>
    <col min="4836" max="4836" width="20" style="41" customWidth="1"/>
    <col min="4837" max="4837" width="15" style="41" bestFit="1" customWidth="1"/>
    <col min="4838" max="4838" width="15.140625" style="41" customWidth="1"/>
    <col min="4839" max="4839" width="17.28515625" style="41" customWidth="1"/>
    <col min="4840" max="4840" width="16.7109375" style="41" customWidth="1"/>
    <col min="4841" max="4841" width="16" style="41" customWidth="1"/>
    <col min="4842" max="4842" width="18.140625" style="41" customWidth="1"/>
    <col min="4843" max="5085" width="9.140625" style="41"/>
    <col min="5086" max="5086" width="6.7109375" style="41" customWidth="1"/>
    <col min="5087" max="5087" width="18.42578125" style="41" customWidth="1"/>
    <col min="5088" max="5091" width="0" style="41" hidden="1" customWidth="1"/>
    <col min="5092" max="5092" width="20" style="41" customWidth="1"/>
    <col min="5093" max="5093" width="15" style="41" bestFit="1" customWidth="1"/>
    <col min="5094" max="5094" width="15.140625" style="41" customWidth="1"/>
    <col min="5095" max="5095" width="17.28515625" style="41" customWidth="1"/>
    <col min="5096" max="5096" width="16.7109375" style="41" customWidth="1"/>
    <col min="5097" max="5097" width="16" style="41" customWidth="1"/>
    <col min="5098" max="5098" width="18.140625" style="41" customWidth="1"/>
    <col min="5099" max="5341" width="9.140625" style="41"/>
    <col min="5342" max="5342" width="6.7109375" style="41" customWidth="1"/>
    <col min="5343" max="5343" width="18.42578125" style="41" customWidth="1"/>
    <col min="5344" max="5347" width="0" style="41" hidden="1" customWidth="1"/>
    <col min="5348" max="5348" width="20" style="41" customWidth="1"/>
    <col min="5349" max="5349" width="15" style="41" bestFit="1" customWidth="1"/>
    <col min="5350" max="5350" width="15.140625" style="41" customWidth="1"/>
    <col min="5351" max="5351" width="17.28515625" style="41" customWidth="1"/>
    <col min="5352" max="5352" width="16.7109375" style="41" customWidth="1"/>
    <col min="5353" max="5353" width="16" style="41" customWidth="1"/>
    <col min="5354" max="5354" width="18.140625" style="41" customWidth="1"/>
    <col min="5355" max="5597" width="9.140625" style="41"/>
    <col min="5598" max="5598" width="6.7109375" style="41" customWidth="1"/>
    <col min="5599" max="5599" width="18.42578125" style="41" customWidth="1"/>
    <col min="5600" max="5603" width="0" style="41" hidden="1" customWidth="1"/>
    <col min="5604" max="5604" width="20" style="41" customWidth="1"/>
    <col min="5605" max="5605" width="15" style="41" bestFit="1" customWidth="1"/>
    <col min="5606" max="5606" width="15.140625" style="41" customWidth="1"/>
    <col min="5607" max="5607" width="17.28515625" style="41" customWidth="1"/>
    <col min="5608" max="5608" width="16.7109375" style="41" customWidth="1"/>
    <col min="5609" max="5609" width="16" style="41" customWidth="1"/>
    <col min="5610" max="5610" width="18.140625" style="41" customWidth="1"/>
    <col min="5611" max="5853" width="9.140625" style="41"/>
    <col min="5854" max="5854" width="6.7109375" style="41" customWidth="1"/>
    <col min="5855" max="5855" width="18.42578125" style="41" customWidth="1"/>
    <col min="5856" max="5859" width="0" style="41" hidden="1" customWidth="1"/>
    <col min="5860" max="5860" width="20" style="41" customWidth="1"/>
    <col min="5861" max="5861" width="15" style="41" bestFit="1" customWidth="1"/>
    <col min="5862" max="5862" width="15.140625" style="41" customWidth="1"/>
    <col min="5863" max="5863" width="17.28515625" style="41" customWidth="1"/>
    <col min="5864" max="5864" width="16.7109375" style="41" customWidth="1"/>
    <col min="5865" max="5865" width="16" style="41" customWidth="1"/>
    <col min="5866" max="5866" width="18.140625" style="41" customWidth="1"/>
    <col min="5867" max="6109" width="9.140625" style="41"/>
    <col min="6110" max="6110" width="6.7109375" style="41" customWidth="1"/>
    <col min="6111" max="6111" width="18.42578125" style="41" customWidth="1"/>
    <col min="6112" max="6115" width="0" style="41" hidden="1" customWidth="1"/>
    <col min="6116" max="6116" width="20" style="41" customWidth="1"/>
    <col min="6117" max="6117" width="15" style="41" bestFit="1" customWidth="1"/>
    <col min="6118" max="6118" width="15.140625" style="41" customWidth="1"/>
    <col min="6119" max="6119" width="17.28515625" style="41" customWidth="1"/>
    <col min="6120" max="6120" width="16.7109375" style="41" customWidth="1"/>
    <col min="6121" max="6121" width="16" style="41" customWidth="1"/>
    <col min="6122" max="6122" width="18.140625" style="41" customWidth="1"/>
    <col min="6123" max="6365" width="9.140625" style="41"/>
    <col min="6366" max="6366" width="6.7109375" style="41" customWidth="1"/>
    <col min="6367" max="6367" width="18.42578125" style="41" customWidth="1"/>
    <col min="6368" max="6371" width="0" style="41" hidden="1" customWidth="1"/>
    <col min="6372" max="6372" width="20" style="41" customWidth="1"/>
    <col min="6373" max="6373" width="15" style="41" bestFit="1" customWidth="1"/>
    <col min="6374" max="6374" width="15.140625" style="41" customWidth="1"/>
    <col min="6375" max="6375" width="17.28515625" style="41" customWidth="1"/>
    <col min="6376" max="6376" width="16.7109375" style="41" customWidth="1"/>
    <col min="6377" max="6377" width="16" style="41" customWidth="1"/>
    <col min="6378" max="6378" width="18.140625" style="41" customWidth="1"/>
    <col min="6379" max="6621" width="9.140625" style="41"/>
    <col min="6622" max="6622" width="6.7109375" style="41" customWidth="1"/>
    <col min="6623" max="6623" width="18.42578125" style="41" customWidth="1"/>
    <col min="6624" max="6627" width="0" style="41" hidden="1" customWidth="1"/>
    <col min="6628" max="6628" width="20" style="41" customWidth="1"/>
    <col min="6629" max="6629" width="15" style="41" bestFit="1" customWidth="1"/>
    <col min="6630" max="6630" width="15.140625" style="41" customWidth="1"/>
    <col min="6631" max="6631" width="17.28515625" style="41" customWidth="1"/>
    <col min="6632" max="6632" width="16.7109375" style="41" customWidth="1"/>
    <col min="6633" max="6633" width="16" style="41" customWidth="1"/>
    <col min="6634" max="6634" width="18.140625" style="41" customWidth="1"/>
    <col min="6635" max="6877" width="9.140625" style="41"/>
    <col min="6878" max="6878" width="6.7109375" style="41" customWidth="1"/>
    <col min="6879" max="6879" width="18.42578125" style="41" customWidth="1"/>
    <col min="6880" max="6883" width="0" style="41" hidden="1" customWidth="1"/>
    <col min="6884" max="6884" width="20" style="41" customWidth="1"/>
    <col min="6885" max="6885" width="15" style="41" bestFit="1" customWidth="1"/>
    <col min="6886" max="6886" width="15.140625" style="41" customWidth="1"/>
    <col min="6887" max="6887" width="17.28515625" style="41" customWidth="1"/>
    <col min="6888" max="6888" width="16.7109375" style="41" customWidth="1"/>
    <col min="6889" max="6889" width="16" style="41" customWidth="1"/>
    <col min="6890" max="6890" width="18.140625" style="41" customWidth="1"/>
    <col min="6891" max="7133" width="9.140625" style="41"/>
    <col min="7134" max="7134" width="6.7109375" style="41" customWidth="1"/>
    <col min="7135" max="7135" width="18.42578125" style="41" customWidth="1"/>
    <col min="7136" max="7139" width="0" style="41" hidden="1" customWidth="1"/>
    <col min="7140" max="7140" width="20" style="41" customWidth="1"/>
    <col min="7141" max="7141" width="15" style="41" bestFit="1" customWidth="1"/>
    <col min="7142" max="7142" width="15.140625" style="41" customWidth="1"/>
    <col min="7143" max="7143" width="17.28515625" style="41" customWidth="1"/>
    <col min="7144" max="7144" width="16.7109375" style="41" customWidth="1"/>
    <col min="7145" max="7145" width="16" style="41" customWidth="1"/>
    <col min="7146" max="7146" width="18.140625" style="41" customWidth="1"/>
    <col min="7147" max="7389" width="9.140625" style="41"/>
    <col min="7390" max="7390" width="6.7109375" style="41" customWidth="1"/>
    <col min="7391" max="7391" width="18.42578125" style="41" customWidth="1"/>
    <col min="7392" max="7395" width="0" style="41" hidden="1" customWidth="1"/>
    <col min="7396" max="7396" width="20" style="41" customWidth="1"/>
    <col min="7397" max="7397" width="15" style="41" bestFit="1" customWidth="1"/>
    <col min="7398" max="7398" width="15.140625" style="41" customWidth="1"/>
    <col min="7399" max="7399" width="17.28515625" style="41" customWidth="1"/>
    <col min="7400" max="7400" width="16.7109375" style="41" customWidth="1"/>
    <col min="7401" max="7401" width="16" style="41" customWidth="1"/>
    <col min="7402" max="7402" width="18.140625" style="41" customWidth="1"/>
    <col min="7403" max="7645" width="9.140625" style="41"/>
    <col min="7646" max="7646" width="6.7109375" style="41" customWidth="1"/>
    <col min="7647" max="7647" width="18.42578125" style="41" customWidth="1"/>
    <col min="7648" max="7651" width="0" style="41" hidden="1" customWidth="1"/>
    <col min="7652" max="7652" width="20" style="41" customWidth="1"/>
    <col min="7653" max="7653" width="15" style="41" bestFit="1" customWidth="1"/>
    <col min="7654" max="7654" width="15.140625" style="41" customWidth="1"/>
    <col min="7655" max="7655" width="17.28515625" style="41" customWidth="1"/>
    <col min="7656" max="7656" width="16.7109375" style="41" customWidth="1"/>
    <col min="7657" max="7657" width="16" style="41" customWidth="1"/>
    <col min="7658" max="7658" width="18.140625" style="41" customWidth="1"/>
    <col min="7659" max="7901" width="9.140625" style="41"/>
    <col min="7902" max="7902" width="6.7109375" style="41" customWidth="1"/>
    <col min="7903" max="7903" width="18.42578125" style="41" customWidth="1"/>
    <col min="7904" max="7907" width="0" style="41" hidden="1" customWidth="1"/>
    <col min="7908" max="7908" width="20" style="41" customWidth="1"/>
    <col min="7909" max="7909" width="15" style="41" bestFit="1" customWidth="1"/>
    <col min="7910" max="7910" width="15.140625" style="41" customWidth="1"/>
    <col min="7911" max="7911" width="17.28515625" style="41" customWidth="1"/>
    <col min="7912" max="7912" width="16.7109375" style="41" customWidth="1"/>
    <col min="7913" max="7913" width="16" style="41" customWidth="1"/>
    <col min="7914" max="7914" width="18.140625" style="41" customWidth="1"/>
    <col min="7915" max="8157" width="9.140625" style="41"/>
    <col min="8158" max="8158" width="6.7109375" style="41" customWidth="1"/>
    <col min="8159" max="8159" width="18.42578125" style="41" customWidth="1"/>
    <col min="8160" max="8163" width="0" style="41" hidden="1" customWidth="1"/>
    <col min="8164" max="8164" width="20" style="41" customWidth="1"/>
    <col min="8165" max="8165" width="15" style="41" bestFit="1" customWidth="1"/>
    <col min="8166" max="8166" width="15.140625" style="41" customWidth="1"/>
    <col min="8167" max="8167" width="17.28515625" style="41" customWidth="1"/>
    <col min="8168" max="8168" width="16.7109375" style="41" customWidth="1"/>
    <col min="8169" max="8169" width="16" style="41" customWidth="1"/>
    <col min="8170" max="8170" width="18.140625" style="41" customWidth="1"/>
    <col min="8171" max="8413" width="9.140625" style="41"/>
    <col min="8414" max="8414" width="6.7109375" style="41" customWidth="1"/>
    <col min="8415" max="8415" width="18.42578125" style="41" customWidth="1"/>
    <col min="8416" max="8419" width="0" style="41" hidden="1" customWidth="1"/>
    <col min="8420" max="8420" width="20" style="41" customWidth="1"/>
    <col min="8421" max="8421" width="15" style="41" bestFit="1" customWidth="1"/>
    <col min="8422" max="8422" width="15.140625" style="41" customWidth="1"/>
    <col min="8423" max="8423" width="17.28515625" style="41" customWidth="1"/>
    <col min="8424" max="8424" width="16.7109375" style="41" customWidth="1"/>
    <col min="8425" max="8425" width="16" style="41" customWidth="1"/>
    <col min="8426" max="8426" width="18.140625" style="41" customWidth="1"/>
    <col min="8427" max="8669" width="9.140625" style="41"/>
    <col min="8670" max="8670" width="6.7109375" style="41" customWidth="1"/>
    <col min="8671" max="8671" width="18.42578125" style="41" customWidth="1"/>
    <col min="8672" max="8675" width="0" style="41" hidden="1" customWidth="1"/>
    <col min="8676" max="8676" width="20" style="41" customWidth="1"/>
    <col min="8677" max="8677" width="15" style="41" bestFit="1" customWidth="1"/>
    <col min="8678" max="8678" width="15.140625" style="41" customWidth="1"/>
    <col min="8679" max="8679" width="17.28515625" style="41" customWidth="1"/>
    <col min="8680" max="8680" width="16.7109375" style="41" customWidth="1"/>
    <col min="8681" max="8681" width="16" style="41" customWidth="1"/>
    <col min="8682" max="8682" width="18.140625" style="41" customWidth="1"/>
    <col min="8683" max="8925" width="9.140625" style="41"/>
    <col min="8926" max="8926" width="6.7109375" style="41" customWidth="1"/>
    <col min="8927" max="8927" width="18.42578125" style="41" customWidth="1"/>
    <col min="8928" max="8931" width="0" style="41" hidden="1" customWidth="1"/>
    <col min="8932" max="8932" width="20" style="41" customWidth="1"/>
    <col min="8933" max="8933" width="15" style="41" bestFit="1" customWidth="1"/>
    <col min="8934" max="8934" width="15.140625" style="41" customWidth="1"/>
    <col min="8935" max="8935" width="17.28515625" style="41" customWidth="1"/>
    <col min="8936" max="8936" width="16.7109375" style="41" customWidth="1"/>
    <col min="8937" max="8937" width="16" style="41" customWidth="1"/>
    <col min="8938" max="8938" width="18.140625" style="41" customWidth="1"/>
    <col min="8939" max="9181" width="9.140625" style="41"/>
    <col min="9182" max="9182" width="6.7109375" style="41" customWidth="1"/>
    <col min="9183" max="9183" width="18.42578125" style="41" customWidth="1"/>
    <col min="9184" max="9187" width="0" style="41" hidden="1" customWidth="1"/>
    <col min="9188" max="9188" width="20" style="41" customWidth="1"/>
    <col min="9189" max="9189" width="15" style="41" bestFit="1" customWidth="1"/>
    <col min="9190" max="9190" width="15.140625" style="41" customWidth="1"/>
    <col min="9191" max="9191" width="17.28515625" style="41" customWidth="1"/>
    <col min="9192" max="9192" width="16.7109375" style="41" customWidth="1"/>
    <col min="9193" max="9193" width="16" style="41" customWidth="1"/>
    <col min="9194" max="9194" width="18.140625" style="41" customWidth="1"/>
    <col min="9195" max="9437" width="9.140625" style="41"/>
    <col min="9438" max="9438" width="6.7109375" style="41" customWidth="1"/>
    <col min="9439" max="9439" width="18.42578125" style="41" customWidth="1"/>
    <col min="9440" max="9443" width="0" style="41" hidden="1" customWidth="1"/>
    <col min="9444" max="9444" width="20" style="41" customWidth="1"/>
    <col min="9445" max="9445" width="15" style="41" bestFit="1" customWidth="1"/>
    <col min="9446" max="9446" width="15.140625" style="41" customWidth="1"/>
    <col min="9447" max="9447" width="17.28515625" style="41" customWidth="1"/>
    <col min="9448" max="9448" width="16.7109375" style="41" customWidth="1"/>
    <col min="9449" max="9449" width="16" style="41" customWidth="1"/>
    <col min="9450" max="9450" width="18.140625" style="41" customWidth="1"/>
    <col min="9451" max="9693" width="9.140625" style="41"/>
    <col min="9694" max="9694" width="6.7109375" style="41" customWidth="1"/>
    <col min="9695" max="9695" width="18.42578125" style="41" customWidth="1"/>
    <col min="9696" max="9699" width="0" style="41" hidden="1" customWidth="1"/>
    <col min="9700" max="9700" width="20" style="41" customWidth="1"/>
    <col min="9701" max="9701" width="15" style="41" bestFit="1" customWidth="1"/>
    <col min="9702" max="9702" width="15.140625" style="41" customWidth="1"/>
    <col min="9703" max="9703" width="17.28515625" style="41" customWidth="1"/>
    <col min="9704" max="9704" width="16.7109375" style="41" customWidth="1"/>
    <col min="9705" max="9705" width="16" style="41" customWidth="1"/>
    <col min="9706" max="9706" width="18.140625" style="41" customWidth="1"/>
    <col min="9707" max="9949" width="9.140625" style="41"/>
    <col min="9950" max="9950" width="6.7109375" style="41" customWidth="1"/>
    <col min="9951" max="9951" width="18.42578125" style="41" customWidth="1"/>
    <col min="9952" max="9955" width="0" style="41" hidden="1" customWidth="1"/>
    <col min="9956" max="9956" width="20" style="41" customWidth="1"/>
    <col min="9957" max="9957" width="15" style="41" bestFit="1" customWidth="1"/>
    <col min="9958" max="9958" width="15.140625" style="41" customWidth="1"/>
    <col min="9959" max="9959" width="17.28515625" style="41" customWidth="1"/>
    <col min="9960" max="9960" width="16.7109375" style="41" customWidth="1"/>
    <col min="9961" max="9961" width="16" style="41" customWidth="1"/>
    <col min="9962" max="9962" width="18.140625" style="41" customWidth="1"/>
    <col min="9963" max="10205" width="9.140625" style="41"/>
    <col min="10206" max="10206" width="6.7109375" style="41" customWidth="1"/>
    <col min="10207" max="10207" width="18.42578125" style="41" customWidth="1"/>
    <col min="10208" max="10211" width="0" style="41" hidden="1" customWidth="1"/>
    <col min="10212" max="10212" width="20" style="41" customWidth="1"/>
    <col min="10213" max="10213" width="15" style="41" bestFit="1" customWidth="1"/>
    <col min="10214" max="10214" width="15.140625" style="41" customWidth="1"/>
    <col min="10215" max="10215" width="17.28515625" style="41" customWidth="1"/>
    <col min="10216" max="10216" width="16.7109375" style="41" customWidth="1"/>
    <col min="10217" max="10217" width="16" style="41" customWidth="1"/>
    <col min="10218" max="10218" width="18.140625" style="41" customWidth="1"/>
    <col min="10219" max="10461" width="9.140625" style="41"/>
    <col min="10462" max="10462" width="6.7109375" style="41" customWidth="1"/>
    <col min="10463" max="10463" width="18.42578125" style="41" customWidth="1"/>
    <col min="10464" max="10467" width="0" style="41" hidden="1" customWidth="1"/>
    <col min="10468" max="10468" width="20" style="41" customWidth="1"/>
    <col min="10469" max="10469" width="15" style="41" bestFit="1" customWidth="1"/>
    <col min="10470" max="10470" width="15.140625" style="41" customWidth="1"/>
    <col min="10471" max="10471" width="17.28515625" style="41" customWidth="1"/>
    <col min="10472" max="10472" width="16.7109375" style="41" customWidth="1"/>
    <col min="10473" max="10473" width="16" style="41" customWidth="1"/>
    <col min="10474" max="10474" width="18.140625" style="41" customWidth="1"/>
    <col min="10475" max="10717" width="9.140625" style="41"/>
    <col min="10718" max="10718" width="6.7109375" style="41" customWidth="1"/>
    <col min="10719" max="10719" width="18.42578125" style="41" customWidth="1"/>
    <col min="10720" max="10723" width="0" style="41" hidden="1" customWidth="1"/>
    <col min="10724" max="10724" width="20" style="41" customWidth="1"/>
    <col min="10725" max="10725" width="15" style="41" bestFit="1" customWidth="1"/>
    <col min="10726" max="10726" width="15.140625" style="41" customWidth="1"/>
    <col min="10727" max="10727" width="17.28515625" style="41" customWidth="1"/>
    <col min="10728" max="10728" width="16.7109375" style="41" customWidth="1"/>
    <col min="10729" max="10729" width="16" style="41" customWidth="1"/>
    <col min="10730" max="10730" width="18.140625" style="41" customWidth="1"/>
    <col min="10731" max="10973" width="9.140625" style="41"/>
    <col min="10974" max="10974" width="6.7109375" style="41" customWidth="1"/>
    <col min="10975" max="10975" width="18.42578125" style="41" customWidth="1"/>
    <col min="10976" max="10979" width="0" style="41" hidden="1" customWidth="1"/>
    <col min="10980" max="10980" width="20" style="41" customWidth="1"/>
    <col min="10981" max="10981" width="15" style="41" bestFit="1" customWidth="1"/>
    <col min="10982" max="10982" width="15.140625" style="41" customWidth="1"/>
    <col min="10983" max="10983" width="17.28515625" style="41" customWidth="1"/>
    <col min="10984" max="10984" width="16.7109375" style="41" customWidth="1"/>
    <col min="10985" max="10985" width="16" style="41" customWidth="1"/>
    <col min="10986" max="10986" width="18.140625" style="41" customWidth="1"/>
    <col min="10987" max="11229" width="9.140625" style="41"/>
    <col min="11230" max="11230" width="6.7109375" style="41" customWidth="1"/>
    <col min="11231" max="11231" width="18.42578125" style="41" customWidth="1"/>
    <col min="11232" max="11235" width="0" style="41" hidden="1" customWidth="1"/>
    <col min="11236" max="11236" width="20" style="41" customWidth="1"/>
    <col min="11237" max="11237" width="15" style="41" bestFit="1" customWidth="1"/>
    <col min="11238" max="11238" width="15.140625" style="41" customWidth="1"/>
    <col min="11239" max="11239" width="17.28515625" style="41" customWidth="1"/>
    <col min="11240" max="11240" width="16.7109375" style="41" customWidth="1"/>
    <col min="11241" max="11241" width="16" style="41" customWidth="1"/>
    <col min="11242" max="11242" width="18.140625" style="41" customWidth="1"/>
    <col min="11243" max="11485" width="9.140625" style="41"/>
    <col min="11486" max="11486" width="6.7109375" style="41" customWidth="1"/>
    <col min="11487" max="11487" width="18.42578125" style="41" customWidth="1"/>
    <col min="11488" max="11491" width="0" style="41" hidden="1" customWidth="1"/>
    <col min="11492" max="11492" width="20" style="41" customWidth="1"/>
    <col min="11493" max="11493" width="15" style="41" bestFit="1" customWidth="1"/>
    <col min="11494" max="11494" width="15.140625" style="41" customWidth="1"/>
    <col min="11495" max="11495" width="17.28515625" style="41" customWidth="1"/>
    <col min="11496" max="11496" width="16.7109375" style="41" customWidth="1"/>
    <col min="11497" max="11497" width="16" style="41" customWidth="1"/>
    <col min="11498" max="11498" width="18.140625" style="41" customWidth="1"/>
    <col min="11499" max="11741" width="9.140625" style="41"/>
    <col min="11742" max="11742" width="6.7109375" style="41" customWidth="1"/>
    <col min="11743" max="11743" width="18.42578125" style="41" customWidth="1"/>
    <col min="11744" max="11747" width="0" style="41" hidden="1" customWidth="1"/>
    <col min="11748" max="11748" width="20" style="41" customWidth="1"/>
    <col min="11749" max="11749" width="15" style="41" bestFit="1" customWidth="1"/>
    <col min="11750" max="11750" width="15.140625" style="41" customWidth="1"/>
    <col min="11751" max="11751" width="17.28515625" style="41" customWidth="1"/>
    <col min="11752" max="11752" width="16.7109375" style="41" customWidth="1"/>
    <col min="11753" max="11753" width="16" style="41" customWidth="1"/>
    <col min="11754" max="11754" width="18.140625" style="41" customWidth="1"/>
    <col min="11755" max="11997" width="9.140625" style="41"/>
    <col min="11998" max="11998" width="6.7109375" style="41" customWidth="1"/>
    <col min="11999" max="11999" width="18.42578125" style="41" customWidth="1"/>
    <col min="12000" max="12003" width="0" style="41" hidden="1" customWidth="1"/>
    <col min="12004" max="12004" width="20" style="41" customWidth="1"/>
    <col min="12005" max="12005" width="15" style="41" bestFit="1" customWidth="1"/>
    <col min="12006" max="12006" width="15.140625" style="41" customWidth="1"/>
    <col min="12007" max="12007" width="17.28515625" style="41" customWidth="1"/>
    <col min="12008" max="12008" width="16.7109375" style="41" customWidth="1"/>
    <col min="12009" max="12009" width="16" style="41" customWidth="1"/>
    <col min="12010" max="12010" width="18.140625" style="41" customWidth="1"/>
    <col min="12011" max="12253" width="9.140625" style="41"/>
    <col min="12254" max="12254" width="6.7109375" style="41" customWidth="1"/>
    <col min="12255" max="12255" width="18.42578125" style="41" customWidth="1"/>
    <col min="12256" max="12259" width="0" style="41" hidden="1" customWidth="1"/>
    <col min="12260" max="12260" width="20" style="41" customWidth="1"/>
    <col min="12261" max="12261" width="15" style="41" bestFit="1" customWidth="1"/>
    <col min="12262" max="12262" width="15.140625" style="41" customWidth="1"/>
    <col min="12263" max="12263" width="17.28515625" style="41" customWidth="1"/>
    <col min="12264" max="12264" width="16.7109375" style="41" customWidth="1"/>
    <col min="12265" max="12265" width="16" style="41" customWidth="1"/>
    <col min="12266" max="12266" width="18.140625" style="41" customWidth="1"/>
    <col min="12267" max="12509" width="9.140625" style="41"/>
    <col min="12510" max="12510" width="6.7109375" style="41" customWidth="1"/>
    <col min="12511" max="12511" width="18.42578125" style="41" customWidth="1"/>
    <col min="12512" max="12515" width="0" style="41" hidden="1" customWidth="1"/>
    <col min="12516" max="12516" width="20" style="41" customWidth="1"/>
    <col min="12517" max="12517" width="15" style="41" bestFit="1" customWidth="1"/>
    <col min="12518" max="12518" width="15.140625" style="41" customWidth="1"/>
    <col min="12519" max="12519" width="17.28515625" style="41" customWidth="1"/>
    <col min="12520" max="12520" width="16.7109375" style="41" customWidth="1"/>
    <col min="12521" max="12521" width="16" style="41" customWidth="1"/>
    <col min="12522" max="12522" width="18.140625" style="41" customWidth="1"/>
    <col min="12523" max="12765" width="9.140625" style="41"/>
    <col min="12766" max="12766" width="6.7109375" style="41" customWidth="1"/>
    <col min="12767" max="12767" width="18.42578125" style="41" customWidth="1"/>
    <col min="12768" max="12771" width="0" style="41" hidden="1" customWidth="1"/>
    <col min="12772" max="12772" width="20" style="41" customWidth="1"/>
    <col min="12773" max="12773" width="15" style="41" bestFit="1" customWidth="1"/>
    <col min="12774" max="12774" width="15.140625" style="41" customWidth="1"/>
    <col min="12775" max="12775" width="17.28515625" style="41" customWidth="1"/>
    <col min="12776" max="12776" width="16.7109375" style="41" customWidth="1"/>
    <col min="12777" max="12777" width="16" style="41" customWidth="1"/>
    <col min="12778" max="12778" width="18.140625" style="41" customWidth="1"/>
    <col min="12779" max="13021" width="9.140625" style="41"/>
    <col min="13022" max="13022" width="6.7109375" style="41" customWidth="1"/>
    <col min="13023" max="13023" width="18.42578125" style="41" customWidth="1"/>
    <col min="13024" max="13027" width="0" style="41" hidden="1" customWidth="1"/>
    <col min="13028" max="13028" width="20" style="41" customWidth="1"/>
    <col min="13029" max="13029" width="15" style="41" bestFit="1" customWidth="1"/>
    <col min="13030" max="13030" width="15.140625" style="41" customWidth="1"/>
    <col min="13031" max="13031" width="17.28515625" style="41" customWidth="1"/>
    <col min="13032" max="13032" width="16.7109375" style="41" customWidth="1"/>
    <col min="13033" max="13033" width="16" style="41" customWidth="1"/>
    <col min="13034" max="13034" width="18.140625" style="41" customWidth="1"/>
    <col min="13035" max="13277" width="9.140625" style="41"/>
    <col min="13278" max="13278" width="6.7109375" style="41" customWidth="1"/>
    <col min="13279" max="13279" width="18.42578125" style="41" customWidth="1"/>
    <col min="13280" max="13283" width="0" style="41" hidden="1" customWidth="1"/>
    <col min="13284" max="13284" width="20" style="41" customWidth="1"/>
    <col min="13285" max="13285" width="15" style="41" bestFit="1" customWidth="1"/>
    <col min="13286" max="13286" width="15.140625" style="41" customWidth="1"/>
    <col min="13287" max="13287" width="17.28515625" style="41" customWidth="1"/>
    <col min="13288" max="13288" width="16.7109375" style="41" customWidth="1"/>
    <col min="13289" max="13289" width="16" style="41" customWidth="1"/>
    <col min="13290" max="13290" width="18.140625" style="41" customWidth="1"/>
    <col min="13291" max="13533" width="9.140625" style="41"/>
    <col min="13534" max="13534" width="6.7109375" style="41" customWidth="1"/>
    <col min="13535" max="13535" width="18.42578125" style="41" customWidth="1"/>
    <col min="13536" max="13539" width="0" style="41" hidden="1" customWidth="1"/>
    <col min="13540" max="13540" width="20" style="41" customWidth="1"/>
    <col min="13541" max="13541" width="15" style="41" bestFit="1" customWidth="1"/>
    <col min="13542" max="13542" width="15.140625" style="41" customWidth="1"/>
    <col min="13543" max="13543" width="17.28515625" style="41" customWidth="1"/>
    <col min="13544" max="13544" width="16.7109375" style="41" customWidth="1"/>
    <col min="13545" max="13545" width="16" style="41" customWidth="1"/>
    <col min="13546" max="13546" width="18.140625" style="41" customWidth="1"/>
    <col min="13547" max="13789" width="9.140625" style="41"/>
    <col min="13790" max="13790" width="6.7109375" style="41" customWidth="1"/>
    <col min="13791" max="13791" width="18.42578125" style="41" customWidth="1"/>
    <col min="13792" max="13795" width="0" style="41" hidden="1" customWidth="1"/>
    <col min="13796" max="13796" width="20" style="41" customWidth="1"/>
    <col min="13797" max="13797" width="15" style="41" bestFit="1" customWidth="1"/>
    <col min="13798" max="13798" width="15.140625" style="41" customWidth="1"/>
    <col min="13799" max="13799" width="17.28515625" style="41" customWidth="1"/>
    <col min="13800" max="13800" width="16.7109375" style="41" customWidth="1"/>
    <col min="13801" max="13801" width="16" style="41" customWidth="1"/>
    <col min="13802" max="13802" width="18.140625" style="41" customWidth="1"/>
    <col min="13803" max="14045" width="9.140625" style="41"/>
    <col min="14046" max="14046" width="6.7109375" style="41" customWidth="1"/>
    <col min="14047" max="14047" width="18.42578125" style="41" customWidth="1"/>
    <col min="14048" max="14051" width="0" style="41" hidden="1" customWidth="1"/>
    <col min="14052" max="14052" width="20" style="41" customWidth="1"/>
    <col min="14053" max="14053" width="15" style="41" bestFit="1" customWidth="1"/>
    <col min="14054" max="14054" width="15.140625" style="41" customWidth="1"/>
    <col min="14055" max="14055" width="17.28515625" style="41" customWidth="1"/>
    <col min="14056" max="14056" width="16.7109375" style="41" customWidth="1"/>
    <col min="14057" max="14057" width="16" style="41" customWidth="1"/>
    <col min="14058" max="14058" width="18.140625" style="41" customWidth="1"/>
    <col min="14059" max="14301" width="9.140625" style="41"/>
    <col min="14302" max="14302" width="6.7109375" style="41" customWidth="1"/>
    <col min="14303" max="14303" width="18.42578125" style="41" customWidth="1"/>
    <col min="14304" max="14307" width="0" style="41" hidden="1" customWidth="1"/>
    <col min="14308" max="14308" width="20" style="41" customWidth="1"/>
    <col min="14309" max="14309" width="15" style="41" bestFit="1" customWidth="1"/>
    <col min="14310" max="14310" width="15.140625" style="41" customWidth="1"/>
    <col min="14311" max="14311" width="17.28515625" style="41" customWidth="1"/>
    <col min="14312" max="14312" width="16.7109375" style="41" customWidth="1"/>
    <col min="14313" max="14313" width="16" style="41" customWidth="1"/>
    <col min="14314" max="14314" width="18.140625" style="41" customWidth="1"/>
    <col min="14315" max="14557" width="9.140625" style="41"/>
    <col min="14558" max="14558" width="6.7109375" style="41" customWidth="1"/>
    <col min="14559" max="14559" width="18.42578125" style="41" customWidth="1"/>
    <col min="14560" max="14563" width="0" style="41" hidden="1" customWidth="1"/>
    <col min="14564" max="14564" width="20" style="41" customWidth="1"/>
    <col min="14565" max="14565" width="15" style="41" bestFit="1" customWidth="1"/>
    <col min="14566" max="14566" width="15.140625" style="41" customWidth="1"/>
    <col min="14567" max="14567" width="17.28515625" style="41" customWidth="1"/>
    <col min="14568" max="14568" width="16.7109375" style="41" customWidth="1"/>
    <col min="14569" max="14569" width="16" style="41" customWidth="1"/>
    <col min="14570" max="14570" width="18.140625" style="41" customWidth="1"/>
    <col min="14571" max="14813" width="9.140625" style="41"/>
    <col min="14814" max="14814" width="6.7109375" style="41" customWidth="1"/>
    <col min="14815" max="14815" width="18.42578125" style="41" customWidth="1"/>
    <col min="14816" max="14819" width="0" style="41" hidden="1" customWidth="1"/>
    <col min="14820" max="14820" width="20" style="41" customWidth="1"/>
    <col min="14821" max="14821" width="15" style="41" bestFit="1" customWidth="1"/>
    <col min="14822" max="14822" width="15.140625" style="41" customWidth="1"/>
    <col min="14823" max="14823" width="17.28515625" style="41" customWidth="1"/>
    <col min="14824" max="14824" width="16.7109375" style="41" customWidth="1"/>
    <col min="14825" max="14825" width="16" style="41" customWidth="1"/>
    <col min="14826" max="14826" width="18.140625" style="41" customWidth="1"/>
    <col min="14827" max="15069" width="9.140625" style="41"/>
    <col min="15070" max="15070" width="6.7109375" style="41" customWidth="1"/>
    <col min="15071" max="15071" width="18.42578125" style="41" customWidth="1"/>
    <col min="15072" max="15075" width="0" style="41" hidden="1" customWidth="1"/>
    <col min="15076" max="15076" width="20" style="41" customWidth="1"/>
    <col min="15077" max="15077" width="15" style="41" bestFit="1" customWidth="1"/>
    <col min="15078" max="15078" width="15.140625" style="41" customWidth="1"/>
    <col min="15079" max="15079" width="17.28515625" style="41" customWidth="1"/>
    <col min="15080" max="15080" width="16.7109375" style="41" customWidth="1"/>
    <col min="15081" max="15081" width="16" style="41" customWidth="1"/>
    <col min="15082" max="15082" width="18.140625" style="41" customWidth="1"/>
    <col min="15083" max="15325" width="9.140625" style="41"/>
    <col min="15326" max="15326" width="6.7109375" style="41" customWidth="1"/>
    <col min="15327" max="15327" width="18.42578125" style="41" customWidth="1"/>
    <col min="15328" max="15331" width="0" style="41" hidden="1" customWidth="1"/>
    <col min="15332" max="15332" width="20" style="41" customWidth="1"/>
    <col min="15333" max="15333" width="15" style="41" bestFit="1" customWidth="1"/>
    <col min="15334" max="15334" width="15.140625" style="41" customWidth="1"/>
    <col min="15335" max="15335" width="17.28515625" style="41" customWidth="1"/>
    <col min="15336" max="15336" width="16.7109375" style="41" customWidth="1"/>
    <col min="15337" max="15337" width="16" style="41" customWidth="1"/>
    <col min="15338" max="15338" width="18.140625" style="41" customWidth="1"/>
    <col min="15339" max="15581" width="9.140625" style="41"/>
    <col min="15582" max="15582" width="6.7109375" style="41" customWidth="1"/>
    <col min="15583" max="15583" width="18.42578125" style="41" customWidth="1"/>
    <col min="15584" max="15587" width="0" style="41" hidden="1" customWidth="1"/>
    <col min="15588" max="15588" width="20" style="41" customWidth="1"/>
    <col min="15589" max="15589" width="15" style="41" bestFit="1" customWidth="1"/>
    <col min="15590" max="15590" width="15.140625" style="41" customWidth="1"/>
    <col min="15591" max="15591" width="17.28515625" style="41" customWidth="1"/>
    <col min="15592" max="15592" width="16.7109375" style="41" customWidth="1"/>
    <col min="15593" max="15593" width="16" style="41" customWidth="1"/>
    <col min="15594" max="15594" width="18.140625" style="41" customWidth="1"/>
    <col min="15595" max="15837" width="9.140625" style="41"/>
    <col min="15838" max="15838" width="6.7109375" style="41" customWidth="1"/>
    <col min="15839" max="15839" width="18.42578125" style="41" customWidth="1"/>
    <col min="15840" max="15843" width="0" style="41" hidden="1" customWidth="1"/>
    <col min="15844" max="15844" width="20" style="41" customWidth="1"/>
    <col min="15845" max="15845" width="15" style="41" bestFit="1" customWidth="1"/>
    <col min="15846" max="15846" width="15.140625" style="41" customWidth="1"/>
    <col min="15847" max="15847" width="17.28515625" style="41" customWidth="1"/>
    <col min="15848" max="15848" width="16.7109375" style="41" customWidth="1"/>
    <col min="15849" max="15849" width="16" style="41" customWidth="1"/>
    <col min="15850" max="15850" width="18.140625" style="41" customWidth="1"/>
    <col min="15851" max="16093" width="9.140625" style="41"/>
    <col min="16094" max="16094" width="6.7109375" style="41" customWidth="1"/>
    <col min="16095" max="16095" width="18.42578125" style="41" customWidth="1"/>
    <col min="16096" max="16099" width="0" style="41" hidden="1" customWidth="1"/>
    <col min="16100" max="16100" width="20" style="41" customWidth="1"/>
    <col min="16101" max="16101" width="15" style="41" bestFit="1" customWidth="1"/>
    <col min="16102" max="16102" width="15.140625" style="41" customWidth="1"/>
    <col min="16103" max="16103" width="17.28515625" style="41" customWidth="1"/>
    <col min="16104" max="16104" width="16.7109375" style="41" customWidth="1"/>
    <col min="16105" max="16105" width="16" style="41" customWidth="1"/>
    <col min="16106" max="16106" width="18.140625" style="41" customWidth="1"/>
    <col min="16107" max="16384" width="9.140625" style="41"/>
  </cols>
  <sheetData>
    <row r="1" spans="1:58" s="2" customFormat="1" ht="20.25" hidden="1" customHeight="1">
      <c r="A1" s="75" t="s">
        <v>0</v>
      </c>
      <c r="B1" s="75"/>
      <c r="C1" s="75"/>
      <c r="D1" s="75"/>
      <c r="E1" s="1"/>
      <c r="F1" s="1"/>
    </row>
    <row r="2" spans="1:58" s="2" customFormat="1" ht="3" customHeight="1">
      <c r="A2" s="5" t="s">
        <v>1</v>
      </c>
      <c r="B2" s="6"/>
      <c r="C2" s="6"/>
      <c r="D2" s="6"/>
      <c r="E2" s="6"/>
      <c r="F2" s="6"/>
    </row>
    <row r="3" spans="1:58" s="98" customFormat="1" ht="32.25" customHeight="1">
      <c r="A3" s="5"/>
      <c r="B3" s="6"/>
      <c r="C3" s="6"/>
      <c r="D3" s="6"/>
      <c r="E3" s="6"/>
      <c r="F3" s="6"/>
      <c r="H3" s="101" t="s">
        <v>208</v>
      </c>
    </row>
    <row r="4" spans="1:58" s="98" customFormat="1" ht="30" customHeight="1">
      <c r="B4" s="99"/>
      <c r="C4" s="99"/>
      <c r="E4" s="100" t="s">
        <v>207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 t="s">
        <v>206</v>
      </c>
    </row>
    <row r="5" spans="1:58" s="96" customFormat="1" ht="18.75" customHeight="1">
      <c r="A5" s="9"/>
      <c r="B5" s="9"/>
      <c r="C5" s="9"/>
      <c r="D5" s="9"/>
      <c r="E5" s="9"/>
      <c r="F5" s="9"/>
      <c r="M5" s="97" t="s">
        <v>205</v>
      </c>
      <c r="Y5" s="97" t="s">
        <v>205</v>
      </c>
      <c r="AK5" s="97" t="s">
        <v>205</v>
      </c>
      <c r="AS5" s="96" t="s">
        <v>205</v>
      </c>
      <c r="BE5" s="96" t="s">
        <v>205</v>
      </c>
    </row>
    <row r="6" spans="1:58" s="2" customFormat="1" ht="30" customHeight="1">
      <c r="A6" s="95" t="s">
        <v>204</v>
      </c>
      <c r="B6" s="90" t="s">
        <v>4</v>
      </c>
      <c r="C6" s="90" t="s">
        <v>5</v>
      </c>
      <c r="D6" s="95" t="s">
        <v>203</v>
      </c>
      <c r="E6" s="95" t="s">
        <v>202</v>
      </c>
      <c r="F6" s="95" t="s">
        <v>201</v>
      </c>
      <c r="G6" s="94" t="s">
        <v>200</v>
      </c>
      <c r="H6" s="93"/>
      <c r="I6" s="93"/>
      <c r="J6" s="92"/>
      <c r="K6" s="78" t="s">
        <v>199</v>
      </c>
      <c r="L6" s="78"/>
      <c r="M6" s="78"/>
      <c r="N6" s="78"/>
      <c r="O6" s="78" t="s">
        <v>198</v>
      </c>
      <c r="P6" s="78"/>
      <c r="Q6" s="78"/>
      <c r="R6" s="78"/>
      <c r="S6" s="78" t="s">
        <v>197</v>
      </c>
      <c r="T6" s="78"/>
      <c r="U6" s="78"/>
      <c r="V6" s="78"/>
      <c r="W6" s="78" t="s">
        <v>196</v>
      </c>
      <c r="X6" s="78"/>
      <c r="Y6" s="78"/>
      <c r="Z6" s="78"/>
      <c r="AA6" s="78" t="s">
        <v>195</v>
      </c>
      <c r="AB6" s="78"/>
      <c r="AC6" s="78"/>
      <c r="AD6" s="78"/>
      <c r="AE6" s="78" t="s">
        <v>194</v>
      </c>
      <c r="AF6" s="78"/>
      <c r="AG6" s="78"/>
      <c r="AH6" s="78"/>
      <c r="AI6" s="78" t="s">
        <v>193</v>
      </c>
      <c r="AJ6" s="78"/>
      <c r="AK6" s="78"/>
      <c r="AL6" s="78"/>
      <c r="AM6" s="78" t="s">
        <v>192</v>
      </c>
      <c r="AN6" s="78"/>
      <c r="AO6" s="78"/>
      <c r="AP6" s="78"/>
      <c r="AQ6" s="78" t="s">
        <v>191</v>
      </c>
      <c r="AR6" s="78"/>
      <c r="AS6" s="78"/>
      <c r="AT6" s="78"/>
      <c r="AU6" s="78" t="s">
        <v>190</v>
      </c>
      <c r="AV6" s="78"/>
      <c r="AW6" s="78"/>
      <c r="AX6" s="78"/>
      <c r="AY6" s="78" t="s">
        <v>189</v>
      </c>
      <c r="AZ6" s="78"/>
      <c r="BA6" s="78"/>
      <c r="BB6" s="78"/>
      <c r="BC6" s="94" t="s">
        <v>188</v>
      </c>
      <c r="BD6" s="93"/>
      <c r="BE6" s="93"/>
      <c r="BF6" s="92"/>
    </row>
    <row r="7" spans="1:58" s="2" customFormat="1" ht="33.75" customHeight="1">
      <c r="A7" s="91"/>
      <c r="B7" s="90"/>
      <c r="C7" s="90"/>
      <c r="D7" s="91"/>
      <c r="E7" s="91"/>
      <c r="F7" s="91"/>
      <c r="G7" s="90" t="s">
        <v>187</v>
      </c>
      <c r="H7" s="90" t="s">
        <v>186</v>
      </c>
      <c r="I7" s="90" t="s">
        <v>185</v>
      </c>
      <c r="J7" s="90" t="s">
        <v>184</v>
      </c>
      <c r="K7" s="90" t="s">
        <v>187</v>
      </c>
      <c r="L7" s="90" t="s">
        <v>186</v>
      </c>
      <c r="M7" s="90" t="s">
        <v>185</v>
      </c>
      <c r="N7" s="90" t="s">
        <v>184</v>
      </c>
      <c r="O7" s="90" t="s">
        <v>187</v>
      </c>
      <c r="P7" s="90" t="s">
        <v>186</v>
      </c>
      <c r="Q7" s="90" t="s">
        <v>185</v>
      </c>
      <c r="R7" s="90" t="s">
        <v>184</v>
      </c>
      <c r="S7" s="90" t="s">
        <v>187</v>
      </c>
      <c r="T7" s="90" t="s">
        <v>186</v>
      </c>
      <c r="U7" s="90" t="s">
        <v>185</v>
      </c>
      <c r="V7" s="90" t="s">
        <v>184</v>
      </c>
      <c r="W7" s="90" t="s">
        <v>187</v>
      </c>
      <c r="X7" s="90" t="s">
        <v>186</v>
      </c>
      <c r="Y7" s="90" t="s">
        <v>185</v>
      </c>
      <c r="Z7" s="90" t="s">
        <v>184</v>
      </c>
      <c r="AA7" s="90" t="s">
        <v>187</v>
      </c>
      <c r="AB7" s="90" t="s">
        <v>186</v>
      </c>
      <c r="AC7" s="90" t="s">
        <v>185</v>
      </c>
      <c r="AD7" s="90" t="s">
        <v>184</v>
      </c>
      <c r="AE7" s="90" t="s">
        <v>187</v>
      </c>
      <c r="AF7" s="90" t="s">
        <v>186</v>
      </c>
      <c r="AG7" s="90" t="s">
        <v>185</v>
      </c>
      <c r="AH7" s="90" t="s">
        <v>184</v>
      </c>
      <c r="AI7" s="90" t="s">
        <v>187</v>
      </c>
      <c r="AJ7" s="90" t="s">
        <v>186</v>
      </c>
      <c r="AK7" s="90" t="s">
        <v>185</v>
      </c>
      <c r="AL7" s="90" t="s">
        <v>184</v>
      </c>
      <c r="AM7" s="90" t="s">
        <v>187</v>
      </c>
      <c r="AN7" s="90" t="s">
        <v>186</v>
      </c>
      <c r="AO7" s="90" t="s">
        <v>185</v>
      </c>
      <c r="AP7" s="90" t="s">
        <v>184</v>
      </c>
      <c r="AQ7" s="90" t="s">
        <v>187</v>
      </c>
      <c r="AR7" s="90" t="s">
        <v>186</v>
      </c>
      <c r="AS7" s="90" t="s">
        <v>185</v>
      </c>
      <c r="AT7" s="90" t="s">
        <v>184</v>
      </c>
      <c r="AU7" s="90" t="s">
        <v>187</v>
      </c>
      <c r="AV7" s="90" t="s">
        <v>186</v>
      </c>
      <c r="AW7" s="90" t="s">
        <v>185</v>
      </c>
      <c r="AX7" s="90" t="s">
        <v>184</v>
      </c>
      <c r="AY7" s="90" t="s">
        <v>187</v>
      </c>
      <c r="AZ7" s="90" t="s">
        <v>186</v>
      </c>
      <c r="BA7" s="90" t="s">
        <v>185</v>
      </c>
      <c r="BB7" s="90" t="s">
        <v>184</v>
      </c>
      <c r="BC7" s="90" t="s">
        <v>187</v>
      </c>
      <c r="BD7" s="90" t="s">
        <v>186</v>
      </c>
      <c r="BE7" s="90" t="s">
        <v>185</v>
      </c>
      <c r="BF7" s="90" t="s">
        <v>184</v>
      </c>
    </row>
    <row r="8" spans="1:58" s="20" customFormat="1" ht="18.75" customHeight="1">
      <c r="A8" s="16">
        <v>1</v>
      </c>
      <c r="B8" s="16"/>
      <c r="C8" s="16"/>
      <c r="D8" s="17">
        <v>2</v>
      </c>
      <c r="E8" s="17">
        <v>3</v>
      </c>
      <c r="F8" s="17">
        <f>E8+1</f>
        <v>4</v>
      </c>
      <c r="G8" s="17">
        <v>5</v>
      </c>
      <c r="H8" s="17">
        <f>G8+1</f>
        <v>6</v>
      </c>
      <c r="I8" s="17">
        <f>H8+1</f>
        <v>7</v>
      </c>
      <c r="J8" s="17">
        <f>I8+1</f>
        <v>8</v>
      </c>
      <c r="K8" s="17">
        <f>J8+1</f>
        <v>9</v>
      </c>
      <c r="L8" s="17">
        <f>K8+1</f>
        <v>10</v>
      </c>
      <c r="M8" s="17">
        <f>L8+1</f>
        <v>11</v>
      </c>
      <c r="N8" s="17">
        <f>M8+1</f>
        <v>12</v>
      </c>
      <c r="O8" s="17">
        <f>N8+1</f>
        <v>13</v>
      </c>
      <c r="P8" s="17">
        <f>O8+1</f>
        <v>14</v>
      </c>
      <c r="Q8" s="17">
        <f>P8+1</f>
        <v>15</v>
      </c>
      <c r="R8" s="17">
        <f>Q8+1</f>
        <v>16</v>
      </c>
      <c r="S8" s="17">
        <f>R8+1</f>
        <v>17</v>
      </c>
      <c r="T8" s="17">
        <f>S8+1</f>
        <v>18</v>
      </c>
      <c r="U8" s="17">
        <f>T8+1</f>
        <v>19</v>
      </c>
      <c r="V8" s="17">
        <f>U8+1</f>
        <v>20</v>
      </c>
      <c r="W8" s="17">
        <f>V8+1</f>
        <v>21</v>
      </c>
      <c r="X8" s="17">
        <f>W8+1</f>
        <v>22</v>
      </c>
      <c r="Y8" s="17">
        <f>X8+1</f>
        <v>23</v>
      </c>
      <c r="Z8" s="17">
        <f>Y8+1</f>
        <v>24</v>
      </c>
      <c r="AA8" s="17">
        <f>Z8+1</f>
        <v>25</v>
      </c>
      <c r="AB8" s="17">
        <f>AA8+1</f>
        <v>26</v>
      </c>
      <c r="AC8" s="17">
        <f>AB8+1</f>
        <v>27</v>
      </c>
      <c r="AD8" s="17">
        <f>AC8+1</f>
        <v>28</v>
      </c>
      <c r="AE8" s="17">
        <f>AD8+1</f>
        <v>29</v>
      </c>
      <c r="AF8" s="17">
        <f>AE8+1</f>
        <v>30</v>
      </c>
      <c r="AG8" s="17">
        <f>AF8+1</f>
        <v>31</v>
      </c>
      <c r="AH8" s="17">
        <f>AG8+1</f>
        <v>32</v>
      </c>
      <c r="AI8" s="17">
        <f>AH8+1</f>
        <v>33</v>
      </c>
      <c r="AJ8" s="17">
        <f>AI8+1</f>
        <v>34</v>
      </c>
      <c r="AK8" s="17">
        <f>AJ8+1</f>
        <v>35</v>
      </c>
      <c r="AL8" s="17">
        <f>AK8+1</f>
        <v>36</v>
      </c>
      <c r="AM8" s="17">
        <f>AL8+1</f>
        <v>37</v>
      </c>
      <c r="AN8" s="17">
        <f>AM8+1</f>
        <v>38</v>
      </c>
      <c r="AO8" s="17">
        <f>AN8+1</f>
        <v>39</v>
      </c>
      <c r="AP8" s="17">
        <f>AO8+1</f>
        <v>40</v>
      </c>
      <c r="AQ8" s="17">
        <f>AP8+1</f>
        <v>41</v>
      </c>
      <c r="AR8" s="17">
        <f>AQ8+1</f>
        <v>42</v>
      </c>
      <c r="AS8" s="17">
        <f>AR8+1</f>
        <v>43</v>
      </c>
      <c r="AT8" s="17">
        <f>AS8+1</f>
        <v>44</v>
      </c>
      <c r="AU8" s="17">
        <f>AT8+1</f>
        <v>45</v>
      </c>
      <c r="AV8" s="17">
        <f>AU8+1</f>
        <v>46</v>
      </c>
      <c r="AW8" s="17">
        <f>AV8+1</f>
        <v>47</v>
      </c>
      <c r="AX8" s="17">
        <f>AW8+1</f>
        <v>48</v>
      </c>
      <c r="AY8" s="17">
        <f>AX8+1</f>
        <v>49</v>
      </c>
      <c r="AZ8" s="17">
        <f>AY8+1</f>
        <v>50</v>
      </c>
      <c r="BA8" s="17">
        <f>AZ8+1</f>
        <v>51</v>
      </c>
      <c r="BB8" s="17">
        <f>BA8+1</f>
        <v>52</v>
      </c>
      <c r="BC8" s="17">
        <f>BB8+1</f>
        <v>53</v>
      </c>
      <c r="BD8" s="17">
        <f>BC8+1</f>
        <v>54</v>
      </c>
      <c r="BE8" s="17">
        <f>BD8+1</f>
        <v>55</v>
      </c>
      <c r="BF8" s="17">
        <f>BE8+1</f>
        <v>56</v>
      </c>
    </row>
    <row r="9" spans="1:58" s="33" customFormat="1" ht="24.95" customHeight="1">
      <c r="A9" s="21">
        <v>1</v>
      </c>
      <c r="B9" s="21">
        <v>8</v>
      </c>
      <c r="C9" s="22" t="s">
        <v>22</v>
      </c>
      <c r="D9" s="89" t="s">
        <v>23</v>
      </c>
      <c r="E9" s="84">
        <v>15</v>
      </c>
      <c r="F9" s="88">
        <v>690</v>
      </c>
      <c r="G9" s="31">
        <v>63897673</v>
      </c>
      <c r="H9" s="31">
        <v>13692359</v>
      </c>
      <c r="I9" s="31">
        <v>13555435</v>
      </c>
      <c r="J9" s="31">
        <f>SUM(G9:I9)</f>
        <v>91145467</v>
      </c>
      <c r="K9" s="31">
        <v>63897673</v>
      </c>
      <c r="L9" s="31">
        <v>13692359</v>
      </c>
      <c r="M9" s="31">
        <v>13555435</v>
      </c>
      <c r="N9" s="31">
        <f>SUM(K9:M9)</f>
        <v>91145467</v>
      </c>
      <c r="O9" s="31">
        <v>63897673</v>
      </c>
      <c r="P9" s="31">
        <v>13692359</v>
      </c>
      <c r="Q9" s="31">
        <v>13555435</v>
      </c>
      <c r="R9" s="31">
        <f>SUM(O9:Q9)</f>
        <v>91145467</v>
      </c>
      <c r="S9" s="31">
        <v>63897673</v>
      </c>
      <c r="T9" s="31">
        <v>13692359</v>
      </c>
      <c r="U9" s="31">
        <v>13555435</v>
      </c>
      <c r="V9" s="31">
        <f>SUM(S9:U9)</f>
        <v>91145467</v>
      </c>
      <c r="W9" s="31">
        <v>63897664</v>
      </c>
      <c r="X9" s="31">
        <v>13692357</v>
      </c>
      <c r="Y9" s="31">
        <v>13555433</v>
      </c>
      <c r="Z9" s="31">
        <f>SUM(W9:Y9)</f>
        <v>91145454</v>
      </c>
      <c r="AA9" s="31">
        <v>5808879</v>
      </c>
      <c r="AB9" s="31">
        <v>1244760</v>
      </c>
      <c r="AC9" s="82">
        <v>1232312</v>
      </c>
      <c r="AD9" s="31">
        <f>SUM(AA9:AC9)</f>
        <v>8285951</v>
      </c>
      <c r="AE9" s="31">
        <v>63897664</v>
      </c>
      <c r="AF9" s="31">
        <v>13692357</v>
      </c>
      <c r="AG9" s="31">
        <v>13555433</v>
      </c>
      <c r="AH9" s="31">
        <f>SUM(AE9:AG9)</f>
        <v>91145454</v>
      </c>
      <c r="AI9" s="31">
        <v>63897664</v>
      </c>
      <c r="AJ9" s="31">
        <v>13692357</v>
      </c>
      <c r="AK9" s="31">
        <v>13555433</v>
      </c>
      <c r="AL9" s="31">
        <f>SUM(AI9:AK9)</f>
        <v>91145454</v>
      </c>
      <c r="AM9" s="31">
        <v>57158740</v>
      </c>
      <c r="AN9" s="31">
        <v>12248301</v>
      </c>
      <c r="AO9" s="82">
        <v>12125819</v>
      </c>
      <c r="AP9" s="31">
        <f>SUM(AM9:AO9)</f>
        <v>81532860</v>
      </c>
      <c r="AQ9" s="31">
        <v>57158740</v>
      </c>
      <c r="AR9" s="31">
        <v>12248301</v>
      </c>
      <c r="AS9" s="82">
        <v>12125819</v>
      </c>
      <c r="AT9" s="31">
        <f>SUM(AQ9:AS9)</f>
        <v>81532860</v>
      </c>
      <c r="AU9" s="31">
        <v>58112478</v>
      </c>
      <c r="AV9" s="31">
        <v>12452673</v>
      </c>
      <c r="AW9" s="82">
        <v>12328190</v>
      </c>
      <c r="AX9" s="31">
        <f>SUM(AU9:AW9)</f>
        <v>82893341</v>
      </c>
      <c r="AY9" s="31">
        <v>58092246</v>
      </c>
      <c r="AZ9" s="31">
        <v>12448337</v>
      </c>
      <c r="BA9" s="31">
        <v>12323853</v>
      </c>
      <c r="BB9" s="31">
        <f>SUM(AY9:BA9)</f>
        <v>82864436</v>
      </c>
      <c r="BC9" s="32">
        <f>G9+K9+O9+S9+W9+AA9+AE9+AI9+AM9+AQ9+AU9+AY9</f>
        <v>683614767</v>
      </c>
      <c r="BD9" s="32">
        <f>H9+L9+P9+T9+X9+AB9+AF9+AJ9+AN9+AR9+AV9+AZ9</f>
        <v>146488879</v>
      </c>
      <c r="BE9" s="32">
        <f>I9+M9+Q9+U9+Y9+AC9+AG9+AK9+AO9+AS9+AW9+BA9</f>
        <v>145024032</v>
      </c>
      <c r="BF9" s="32">
        <f>J9+N9+R9+V9+Z9+AD9+AH9+AL9+AP9+AT9+AX9+BB9</f>
        <v>975127678</v>
      </c>
    </row>
    <row r="10" spans="1:58" s="33" customFormat="1" ht="24.95" customHeight="1">
      <c r="A10" s="21">
        <v>2</v>
      </c>
      <c r="B10" s="21">
        <v>9</v>
      </c>
      <c r="C10" s="22" t="s">
        <v>24</v>
      </c>
      <c r="D10" s="85" t="s">
        <v>25</v>
      </c>
      <c r="E10" s="84">
        <v>12</v>
      </c>
      <c r="F10" s="83">
        <v>867</v>
      </c>
      <c r="G10" s="31">
        <v>58611389</v>
      </c>
      <c r="H10" s="31">
        <v>12559583</v>
      </c>
      <c r="I10" s="31">
        <v>12433988</v>
      </c>
      <c r="J10" s="31">
        <f>SUM(G10:I10)</f>
        <v>83604960</v>
      </c>
      <c r="K10" s="31">
        <v>58611389</v>
      </c>
      <c r="L10" s="31">
        <v>12559583</v>
      </c>
      <c r="M10" s="31">
        <v>12433988</v>
      </c>
      <c r="N10" s="31">
        <f>SUM(K10:M10)</f>
        <v>83604960</v>
      </c>
      <c r="O10" s="31">
        <v>58611389</v>
      </c>
      <c r="P10" s="31">
        <v>12559583</v>
      </c>
      <c r="Q10" s="31">
        <v>12433988</v>
      </c>
      <c r="R10" s="31">
        <f>SUM(O10:Q10)</f>
        <v>83604960</v>
      </c>
      <c r="S10" s="31">
        <v>58611389</v>
      </c>
      <c r="T10" s="31">
        <v>12559583</v>
      </c>
      <c r="U10" s="31">
        <v>12433988</v>
      </c>
      <c r="V10" s="31">
        <f>SUM(S10:U10)</f>
        <v>83604960</v>
      </c>
      <c r="W10" s="31">
        <v>58611388</v>
      </c>
      <c r="X10" s="31">
        <v>12559583</v>
      </c>
      <c r="Y10" s="31">
        <v>12433988</v>
      </c>
      <c r="Z10" s="31">
        <f>SUM(W10:Y10)</f>
        <v>83604959</v>
      </c>
      <c r="AA10" s="31">
        <v>5328308</v>
      </c>
      <c r="AB10" s="31">
        <v>1141780</v>
      </c>
      <c r="AC10" s="82">
        <v>1130362</v>
      </c>
      <c r="AD10" s="31">
        <f>SUM(AA10:AC10)</f>
        <v>7600450</v>
      </c>
      <c r="AE10" s="31">
        <v>58611388</v>
      </c>
      <c r="AF10" s="31">
        <v>12559583</v>
      </c>
      <c r="AG10" s="31">
        <v>12433988</v>
      </c>
      <c r="AH10" s="31">
        <f>SUM(AE10:AG10)</f>
        <v>83604959</v>
      </c>
      <c r="AI10" s="31">
        <v>58611388</v>
      </c>
      <c r="AJ10" s="31">
        <v>12559583</v>
      </c>
      <c r="AK10" s="31">
        <v>12433988</v>
      </c>
      <c r="AL10" s="31">
        <f>SUM(AI10:AK10)</f>
        <v>83604959</v>
      </c>
      <c r="AM10" s="31">
        <v>52429978</v>
      </c>
      <c r="AN10" s="31">
        <v>11234995</v>
      </c>
      <c r="AO10" s="82">
        <v>11122645</v>
      </c>
      <c r="AP10" s="31">
        <f>SUM(AM10:AO10)</f>
        <v>74787618</v>
      </c>
      <c r="AQ10" s="31">
        <v>52429978</v>
      </c>
      <c r="AR10" s="31">
        <v>11234995</v>
      </c>
      <c r="AS10" s="82">
        <v>11122645</v>
      </c>
      <c r="AT10" s="31">
        <f>SUM(AQ10:AS10)</f>
        <v>74787618</v>
      </c>
      <c r="AU10" s="31">
        <v>53304813</v>
      </c>
      <c r="AV10" s="31">
        <v>11422459</v>
      </c>
      <c r="AW10" s="82">
        <v>11308274</v>
      </c>
      <c r="AX10" s="31">
        <f>SUM(AU10:AW10)</f>
        <v>76035546</v>
      </c>
      <c r="AY10" s="31">
        <v>53286255</v>
      </c>
      <c r="AZ10" s="31">
        <v>11418481</v>
      </c>
      <c r="BA10" s="31">
        <v>11304296</v>
      </c>
      <c r="BB10" s="31">
        <f>SUM(AY10:BA10)</f>
        <v>76009032</v>
      </c>
      <c r="BC10" s="32">
        <f>G10+K10+O10+S10+W10+AA10+AE10+AI10+AM10+AQ10+AU10+AY10</f>
        <v>627059052</v>
      </c>
      <c r="BD10" s="32">
        <f>H10+L10+P10+T10+X10+AB10+AF10+AJ10+AN10+AR10+AV10+AZ10</f>
        <v>134369791</v>
      </c>
      <c r="BE10" s="32">
        <f>I10+M10+Q10+U10+Y10+AC10+AG10+AK10+AO10+AS10+AW10+BA10</f>
        <v>133026138</v>
      </c>
      <c r="BF10" s="32">
        <f>J10+N10+R10+V10+Z10+AD10+AH10+AL10+AP10+AT10+AX10+BB10</f>
        <v>894454981</v>
      </c>
    </row>
    <row r="11" spans="1:58" s="33" customFormat="1" ht="24.95" customHeight="1">
      <c r="A11" s="21">
        <v>3</v>
      </c>
      <c r="B11" s="21">
        <v>32</v>
      </c>
      <c r="C11" s="22" t="s">
        <v>26</v>
      </c>
      <c r="D11" s="85" t="s">
        <v>27</v>
      </c>
      <c r="E11" s="84">
        <v>9</v>
      </c>
      <c r="F11" s="83">
        <v>902</v>
      </c>
      <c r="G11" s="31">
        <v>50538324</v>
      </c>
      <c r="H11" s="31">
        <v>10829641</v>
      </c>
      <c r="I11" s="31">
        <v>10721345</v>
      </c>
      <c r="J11" s="31">
        <f>SUM(G11:I11)</f>
        <v>72089310</v>
      </c>
      <c r="K11" s="31">
        <v>50538324</v>
      </c>
      <c r="L11" s="31">
        <v>10829641</v>
      </c>
      <c r="M11" s="31">
        <v>10721345</v>
      </c>
      <c r="N11" s="31">
        <f>SUM(K11:M11)</f>
        <v>72089310</v>
      </c>
      <c r="O11" s="31">
        <v>50538324</v>
      </c>
      <c r="P11" s="31">
        <v>10829641</v>
      </c>
      <c r="Q11" s="31">
        <v>10721345</v>
      </c>
      <c r="R11" s="31">
        <f>SUM(O11:Q11)</f>
        <v>72089310</v>
      </c>
      <c r="S11" s="31">
        <v>50538324</v>
      </c>
      <c r="T11" s="31">
        <v>10829641</v>
      </c>
      <c r="U11" s="31">
        <v>10721345</v>
      </c>
      <c r="V11" s="31">
        <f>SUM(S11:U11)</f>
        <v>72089310</v>
      </c>
      <c r="W11" s="31">
        <v>50538324</v>
      </c>
      <c r="X11" s="31">
        <v>10829641</v>
      </c>
      <c r="Y11" s="31">
        <v>10721345</v>
      </c>
      <c r="Z11" s="31">
        <f>SUM(W11:Y11)</f>
        <v>72089310</v>
      </c>
      <c r="AA11" s="31">
        <v>4594393</v>
      </c>
      <c r="AB11" s="31">
        <v>984513</v>
      </c>
      <c r="AC11" s="82">
        <v>974667</v>
      </c>
      <c r="AD11" s="31">
        <f>SUM(AA11:AC11)</f>
        <v>6553573</v>
      </c>
      <c r="AE11" s="31">
        <v>50538324</v>
      </c>
      <c r="AF11" s="31">
        <v>10829641</v>
      </c>
      <c r="AG11" s="31">
        <v>10721345</v>
      </c>
      <c r="AH11" s="31">
        <f>SUM(AE11:AG11)</f>
        <v>72089310</v>
      </c>
      <c r="AI11" s="31">
        <v>50538324</v>
      </c>
      <c r="AJ11" s="31">
        <v>10829641</v>
      </c>
      <c r="AK11" s="31">
        <v>10721345</v>
      </c>
      <c r="AL11" s="31">
        <f>SUM(AI11:AK11)</f>
        <v>72089310</v>
      </c>
      <c r="AM11" s="31">
        <v>45208334</v>
      </c>
      <c r="AN11" s="31">
        <v>9687499</v>
      </c>
      <c r="AO11" s="82">
        <v>9590625</v>
      </c>
      <c r="AP11" s="31">
        <f>SUM(AM11:AO11)</f>
        <v>64486458</v>
      </c>
      <c r="AQ11" s="31">
        <v>45208334</v>
      </c>
      <c r="AR11" s="31">
        <v>9687499</v>
      </c>
      <c r="AS11" s="82">
        <v>9590625</v>
      </c>
      <c r="AT11" s="31">
        <f>SUM(AQ11:AS11)</f>
        <v>64486458</v>
      </c>
      <c r="AU11" s="31">
        <v>45962670</v>
      </c>
      <c r="AV11" s="31">
        <v>9849143</v>
      </c>
      <c r="AW11" s="82">
        <v>9750686</v>
      </c>
      <c r="AX11" s="31">
        <f>SUM(AU11:AW11)</f>
        <v>65562499</v>
      </c>
      <c r="AY11" s="31">
        <v>45946668</v>
      </c>
      <c r="AZ11" s="31">
        <v>9845713</v>
      </c>
      <c r="BA11" s="31">
        <v>9747256</v>
      </c>
      <c r="BB11" s="31">
        <f>SUM(AY11:BA11)</f>
        <v>65539637</v>
      </c>
      <c r="BC11" s="32">
        <f>G11+K11+O11+S11+W11+AA11+AE11+AI11+AM11+AQ11+AU11+AY11</f>
        <v>540688667</v>
      </c>
      <c r="BD11" s="32">
        <f>H11+L11+P11+T11+X11+AB11+AF11+AJ11+AN11+AR11+AV11+AZ11</f>
        <v>115861854</v>
      </c>
      <c r="BE11" s="32">
        <f>I11+M11+Q11+U11+Y11+AC11+AG11+AK11+AO11+AS11+AW11+BA11</f>
        <v>114703274</v>
      </c>
      <c r="BF11" s="32">
        <f>J11+N11+R11+V11+Z11+AD11+AH11+AL11+AP11+AT11+AX11+BB11</f>
        <v>771253795</v>
      </c>
    </row>
    <row r="12" spans="1:58" s="33" customFormat="1" ht="24.95" customHeight="1">
      <c r="A12" s="21">
        <v>4</v>
      </c>
      <c r="B12" s="21">
        <v>26</v>
      </c>
      <c r="C12" s="22" t="s">
        <v>28</v>
      </c>
      <c r="D12" s="85" t="s">
        <v>29</v>
      </c>
      <c r="E12" s="84">
        <v>13</v>
      </c>
      <c r="F12" s="83">
        <v>682</v>
      </c>
      <c r="G12" s="31">
        <v>45740103</v>
      </c>
      <c r="H12" s="31">
        <v>9801451</v>
      </c>
      <c r="I12" s="31">
        <v>9703436</v>
      </c>
      <c r="J12" s="31">
        <f>SUM(G12:I12)</f>
        <v>65244990</v>
      </c>
      <c r="K12" s="31">
        <v>45740103</v>
      </c>
      <c r="L12" s="31">
        <v>9801451</v>
      </c>
      <c r="M12" s="31">
        <v>9703436</v>
      </c>
      <c r="N12" s="31">
        <f>SUM(K12:M12)</f>
        <v>65244990</v>
      </c>
      <c r="O12" s="31">
        <v>45740103</v>
      </c>
      <c r="P12" s="31">
        <v>9801451</v>
      </c>
      <c r="Q12" s="31">
        <v>9703436</v>
      </c>
      <c r="R12" s="31">
        <f>SUM(O12:Q12)</f>
        <v>65244990</v>
      </c>
      <c r="S12" s="31">
        <v>45740103</v>
      </c>
      <c r="T12" s="31">
        <v>9801451</v>
      </c>
      <c r="U12" s="31">
        <v>9703436</v>
      </c>
      <c r="V12" s="31">
        <f>SUM(S12:U12)</f>
        <v>65244990</v>
      </c>
      <c r="W12" s="31">
        <v>45740102</v>
      </c>
      <c r="X12" s="31">
        <v>9801450</v>
      </c>
      <c r="Y12" s="31">
        <v>9703436</v>
      </c>
      <c r="Z12" s="31">
        <f>SUM(W12:Y12)</f>
        <v>65244988</v>
      </c>
      <c r="AA12" s="31">
        <v>4158191</v>
      </c>
      <c r="AB12" s="31">
        <v>891041</v>
      </c>
      <c r="AC12" s="82">
        <v>882130</v>
      </c>
      <c r="AD12" s="31">
        <f>SUM(AA12:AC12)</f>
        <v>5931362</v>
      </c>
      <c r="AE12" s="31">
        <v>45740102</v>
      </c>
      <c r="AF12" s="31">
        <v>9801450</v>
      </c>
      <c r="AG12" s="31">
        <v>9703436</v>
      </c>
      <c r="AH12" s="31">
        <f>SUM(AE12:AG12)</f>
        <v>65244988</v>
      </c>
      <c r="AI12" s="31">
        <v>45740102</v>
      </c>
      <c r="AJ12" s="31">
        <v>9801450</v>
      </c>
      <c r="AK12" s="31">
        <v>9703436</v>
      </c>
      <c r="AL12" s="31">
        <f>SUM(AI12:AK12)</f>
        <v>65244988</v>
      </c>
      <c r="AM12" s="31">
        <v>40916153</v>
      </c>
      <c r="AN12" s="31">
        <v>8767747</v>
      </c>
      <c r="AO12" s="82">
        <v>8680070</v>
      </c>
      <c r="AP12" s="31">
        <f>SUM(AM12:AO12)</f>
        <v>58363970</v>
      </c>
      <c r="AQ12" s="31">
        <v>40916153</v>
      </c>
      <c r="AR12" s="31">
        <v>8767747</v>
      </c>
      <c r="AS12" s="82">
        <v>8680070</v>
      </c>
      <c r="AT12" s="31">
        <f>SUM(AQ12:AS12)</f>
        <v>58363970</v>
      </c>
      <c r="AU12" s="31">
        <v>41598871</v>
      </c>
      <c r="AV12" s="31">
        <v>8914043</v>
      </c>
      <c r="AW12" s="82">
        <v>8824934</v>
      </c>
      <c r="AX12" s="31">
        <f>SUM(AU12:AW12)</f>
        <v>59337848</v>
      </c>
      <c r="AY12" s="31">
        <v>41584388</v>
      </c>
      <c r="AZ12" s="31">
        <v>8910939</v>
      </c>
      <c r="BA12" s="31">
        <v>8821830</v>
      </c>
      <c r="BB12" s="31">
        <f>SUM(AY12:BA12)</f>
        <v>59317157</v>
      </c>
      <c r="BC12" s="32">
        <f>G12+K12+O12+S12+W12+AA12+AE12+AI12+AM12+AQ12+AU12+AY12</f>
        <v>489354474</v>
      </c>
      <c r="BD12" s="32">
        <f>H12+L12+P12+T12+X12+AB12+AF12+AJ12+AN12+AR12+AV12+AZ12</f>
        <v>104861671</v>
      </c>
      <c r="BE12" s="32">
        <f>I12+M12+Q12+U12+Y12+AC12+AG12+AK12+AO12+AS12+AW12+BA12</f>
        <v>103813086</v>
      </c>
      <c r="BF12" s="32">
        <f>J12+N12+R12+V12+Z12+AD12+AH12+AL12+AP12+AT12+AX12+BB12</f>
        <v>698029231</v>
      </c>
    </row>
    <row r="13" spans="1:58" s="33" customFormat="1" ht="24.95" customHeight="1">
      <c r="A13" s="21">
        <v>5</v>
      </c>
      <c r="B13" s="21">
        <v>21</v>
      </c>
      <c r="C13" s="22" t="s">
        <v>30</v>
      </c>
      <c r="D13" s="85" t="s">
        <v>31</v>
      </c>
      <c r="E13" s="84">
        <v>6</v>
      </c>
      <c r="F13" s="83">
        <v>597</v>
      </c>
      <c r="G13" s="31">
        <v>34584309</v>
      </c>
      <c r="H13" s="31">
        <v>7410923</v>
      </c>
      <c r="I13" s="31">
        <v>7336814</v>
      </c>
      <c r="J13" s="31">
        <f>SUM(G13:I13)</f>
        <v>49332046</v>
      </c>
      <c r="K13" s="31">
        <v>34584309</v>
      </c>
      <c r="L13" s="31">
        <v>7410923</v>
      </c>
      <c r="M13" s="31">
        <v>7336814</v>
      </c>
      <c r="N13" s="31">
        <f>SUM(K13:M13)</f>
        <v>49332046</v>
      </c>
      <c r="O13" s="31">
        <v>34584309</v>
      </c>
      <c r="P13" s="31">
        <v>7410923</v>
      </c>
      <c r="Q13" s="31">
        <v>7336814</v>
      </c>
      <c r="R13" s="31">
        <f>SUM(O13:Q13)</f>
        <v>49332046</v>
      </c>
      <c r="S13" s="31">
        <v>34584309</v>
      </c>
      <c r="T13" s="31">
        <v>7410923</v>
      </c>
      <c r="U13" s="31">
        <v>7336814</v>
      </c>
      <c r="V13" s="31">
        <f>SUM(S13:U13)</f>
        <v>49332046</v>
      </c>
      <c r="W13" s="31">
        <v>34584314</v>
      </c>
      <c r="X13" s="31">
        <v>7410925</v>
      </c>
      <c r="Y13" s="31">
        <v>7336815</v>
      </c>
      <c r="Z13" s="31">
        <f>SUM(W13:Y13)</f>
        <v>49332054</v>
      </c>
      <c r="AA13" s="31">
        <v>3144029</v>
      </c>
      <c r="AB13" s="31">
        <v>673720</v>
      </c>
      <c r="AC13" s="82">
        <v>666983</v>
      </c>
      <c r="AD13" s="31">
        <f>SUM(AA13:AC13)</f>
        <v>4484732</v>
      </c>
      <c r="AE13" s="31">
        <v>34584314</v>
      </c>
      <c r="AF13" s="31">
        <v>7410925</v>
      </c>
      <c r="AG13" s="31">
        <v>7336815</v>
      </c>
      <c r="AH13" s="31">
        <f>SUM(AE13:AG13)</f>
        <v>49332054</v>
      </c>
      <c r="AI13" s="31">
        <v>34584314</v>
      </c>
      <c r="AJ13" s="31">
        <v>7410925</v>
      </c>
      <c r="AK13" s="31">
        <v>7336815</v>
      </c>
      <c r="AL13" s="31">
        <f>SUM(AI13:AK13)</f>
        <v>49332054</v>
      </c>
      <c r="AM13" s="31">
        <v>30936903</v>
      </c>
      <c r="AN13" s="31">
        <v>6629336</v>
      </c>
      <c r="AO13" s="82">
        <v>6563043</v>
      </c>
      <c r="AP13" s="31">
        <f>SUM(AM13:AO13)</f>
        <v>44129282</v>
      </c>
      <c r="AQ13" s="31">
        <v>30936903</v>
      </c>
      <c r="AR13" s="31">
        <v>6629336</v>
      </c>
      <c r="AS13" s="82">
        <v>6563043</v>
      </c>
      <c r="AT13" s="31">
        <f>SUM(AQ13:AS13)</f>
        <v>44129282</v>
      </c>
      <c r="AU13" s="31">
        <v>31453109</v>
      </c>
      <c r="AV13" s="31">
        <v>6739952</v>
      </c>
      <c r="AW13" s="82">
        <v>6672576</v>
      </c>
      <c r="AX13" s="31">
        <f>SUM(AU13:AW13)</f>
        <v>44865637</v>
      </c>
      <c r="AY13" s="31">
        <v>31442159</v>
      </c>
      <c r="AZ13" s="31">
        <v>6737604</v>
      </c>
      <c r="BA13" s="31">
        <v>6670228</v>
      </c>
      <c r="BB13" s="31">
        <f>SUM(AY13:BA13)</f>
        <v>44849991</v>
      </c>
      <c r="BC13" s="32">
        <f>G13+K13+O13+S13+W13+AA13+AE13+AI13+AM13+AQ13+AU13+AY13</f>
        <v>370003281</v>
      </c>
      <c r="BD13" s="32">
        <f>H13+L13+P13+T13+X13+AB13+AF13+AJ13+AN13+AR13+AV13+AZ13</f>
        <v>79286415</v>
      </c>
      <c r="BE13" s="32">
        <f>I13+M13+Q13+U13+Y13+AC13+AG13+AK13+AO13+AS13+AW13+BA13</f>
        <v>78493574</v>
      </c>
      <c r="BF13" s="32">
        <f>J13+N13+R13+V13+Z13+AD13+AH13+AL13+AP13+AT13+AX13+BB13</f>
        <v>527783270</v>
      </c>
    </row>
    <row r="14" spans="1:58" s="33" customFormat="1" ht="24.95" customHeight="1">
      <c r="A14" s="21">
        <v>6</v>
      </c>
      <c r="B14" s="21">
        <v>69</v>
      </c>
      <c r="C14" s="22" t="s">
        <v>32</v>
      </c>
      <c r="D14" s="85" t="s">
        <v>33</v>
      </c>
      <c r="E14" s="84">
        <v>7</v>
      </c>
      <c r="F14" s="83">
        <v>477</v>
      </c>
      <c r="G14" s="31">
        <v>29627515</v>
      </c>
      <c r="H14" s="31">
        <v>6348753</v>
      </c>
      <c r="I14" s="31">
        <v>6285266</v>
      </c>
      <c r="J14" s="31">
        <f>SUM(G14:I14)</f>
        <v>42261534</v>
      </c>
      <c r="K14" s="31">
        <v>29627515</v>
      </c>
      <c r="L14" s="31">
        <v>6348753</v>
      </c>
      <c r="M14" s="31">
        <v>6285266</v>
      </c>
      <c r="N14" s="31">
        <f>SUM(K14:M14)</f>
        <v>42261534</v>
      </c>
      <c r="O14" s="31">
        <v>29627515</v>
      </c>
      <c r="P14" s="31">
        <v>6348753</v>
      </c>
      <c r="Q14" s="31">
        <v>6285266</v>
      </c>
      <c r="R14" s="31">
        <f>SUM(O14:Q14)</f>
        <v>42261534</v>
      </c>
      <c r="S14" s="31">
        <v>29627515</v>
      </c>
      <c r="T14" s="31">
        <v>6348753</v>
      </c>
      <c r="U14" s="31">
        <v>6285266</v>
      </c>
      <c r="V14" s="31">
        <f>SUM(S14:U14)</f>
        <v>42261534</v>
      </c>
      <c r="W14" s="31">
        <v>29627516</v>
      </c>
      <c r="X14" s="31">
        <v>6348753</v>
      </c>
      <c r="Y14" s="31">
        <v>6285266</v>
      </c>
      <c r="Z14" s="31">
        <f>SUM(W14:Y14)</f>
        <v>42261535</v>
      </c>
      <c r="AA14" s="31">
        <v>2693411</v>
      </c>
      <c r="AB14" s="31">
        <v>577159</v>
      </c>
      <c r="AC14" s="82">
        <v>571388</v>
      </c>
      <c r="AD14" s="31">
        <f>SUM(AA14:AC14)</f>
        <v>3841958</v>
      </c>
      <c r="AE14" s="31">
        <v>29627516</v>
      </c>
      <c r="AF14" s="31">
        <v>6348753</v>
      </c>
      <c r="AG14" s="31">
        <v>6285266</v>
      </c>
      <c r="AH14" s="31">
        <f>SUM(AE14:AG14)</f>
        <v>42261535</v>
      </c>
      <c r="AI14" s="31">
        <v>29627516</v>
      </c>
      <c r="AJ14" s="31">
        <v>6348753</v>
      </c>
      <c r="AK14" s="31">
        <v>6285266</v>
      </c>
      <c r="AL14" s="31">
        <f>SUM(AI14:AK14)</f>
        <v>42261535</v>
      </c>
      <c r="AM14" s="31">
        <v>26502870</v>
      </c>
      <c r="AN14" s="31">
        <v>5679186</v>
      </c>
      <c r="AO14" s="82">
        <v>5622395</v>
      </c>
      <c r="AP14" s="31">
        <f>SUM(AM14:AO14)</f>
        <v>37804451</v>
      </c>
      <c r="AQ14" s="31">
        <v>26502870</v>
      </c>
      <c r="AR14" s="31">
        <v>5679186</v>
      </c>
      <c r="AS14" s="82">
        <v>5622395</v>
      </c>
      <c r="AT14" s="31">
        <f>SUM(AQ14:AS14)</f>
        <v>37804451</v>
      </c>
      <c r="AU14" s="31">
        <v>26945091</v>
      </c>
      <c r="AV14" s="31">
        <v>5773948</v>
      </c>
      <c r="AW14" s="82">
        <v>5716228</v>
      </c>
      <c r="AX14" s="31">
        <f>SUM(AU14:AW14)</f>
        <v>38435267</v>
      </c>
      <c r="AY14" s="31">
        <v>26935710</v>
      </c>
      <c r="AZ14" s="31">
        <v>5771937</v>
      </c>
      <c r="BA14" s="31">
        <v>5714218</v>
      </c>
      <c r="BB14" s="31">
        <f>SUM(AY14:BA14)</f>
        <v>38421865</v>
      </c>
      <c r="BC14" s="32">
        <f>G14+K14+O14+S14+W14+AA14+AE14+AI14+AM14+AQ14+AU14+AY14</f>
        <v>316972560</v>
      </c>
      <c r="BD14" s="32">
        <f>H14+L14+P14+T14+X14+AB14+AF14+AJ14+AN14+AR14+AV14+AZ14</f>
        <v>67922687</v>
      </c>
      <c r="BE14" s="32">
        <f>I14+M14+Q14+U14+Y14+AC14+AG14+AK14+AO14+AS14+AW14+BA14</f>
        <v>67243486</v>
      </c>
      <c r="BF14" s="32">
        <f>J14+N14+R14+V14+Z14+AD14+AH14+AL14+AP14+AT14+AX14+BB14</f>
        <v>452138733</v>
      </c>
    </row>
    <row r="15" spans="1:58" s="33" customFormat="1" ht="24.95" customHeight="1">
      <c r="A15" s="21">
        <v>7</v>
      </c>
      <c r="B15" s="21">
        <v>31</v>
      </c>
      <c r="C15" s="22" t="s">
        <v>34</v>
      </c>
      <c r="D15" s="85" t="s">
        <v>35</v>
      </c>
      <c r="E15" s="84">
        <v>11</v>
      </c>
      <c r="F15" s="83">
        <v>794</v>
      </c>
      <c r="G15" s="31">
        <v>50049354</v>
      </c>
      <c r="H15" s="31">
        <v>10724861</v>
      </c>
      <c r="I15" s="31">
        <v>10617613</v>
      </c>
      <c r="J15" s="31">
        <f>SUM(G15:I15)</f>
        <v>71391828</v>
      </c>
      <c r="K15" s="31">
        <v>50049354</v>
      </c>
      <c r="L15" s="31">
        <v>10724861</v>
      </c>
      <c r="M15" s="31">
        <v>10617613</v>
      </c>
      <c r="N15" s="31">
        <f>SUM(K15:M15)</f>
        <v>71391828</v>
      </c>
      <c r="O15" s="31">
        <v>50049354</v>
      </c>
      <c r="P15" s="31">
        <v>10724861</v>
      </c>
      <c r="Q15" s="31">
        <v>10617613</v>
      </c>
      <c r="R15" s="31">
        <f>SUM(O15:Q15)</f>
        <v>71391828</v>
      </c>
      <c r="S15" s="31">
        <v>50049354</v>
      </c>
      <c r="T15" s="31">
        <v>10724861</v>
      </c>
      <c r="U15" s="31">
        <v>10617613</v>
      </c>
      <c r="V15" s="31">
        <f>SUM(S15:U15)</f>
        <v>71391828</v>
      </c>
      <c r="W15" s="31">
        <v>50049349</v>
      </c>
      <c r="X15" s="31">
        <v>10724861</v>
      </c>
      <c r="Y15" s="31">
        <v>10617612</v>
      </c>
      <c r="Z15" s="31">
        <f>SUM(W15:Y15)</f>
        <v>71391822</v>
      </c>
      <c r="AA15" s="31">
        <v>4549941</v>
      </c>
      <c r="AB15" s="31">
        <v>974987</v>
      </c>
      <c r="AC15" s="82">
        <v>965237</v>
      </c>
      <c r="AD15" s="31">
        <f>SUM(AA15:AC15)</f>
        <v>6490165</v>
      </c>
      <c r="AE15" s="31">
        <v>50049349</v>
      </c>
      <c r="AF15" s="31">
        <v>10724861</v>
      </c>
      <c r="AG15" s="31">
        <v>10617612</v>
      </c>
      <c r="AH15" s="31">
        <f>SUM(AE15:AG15)</f>
        <v>71391822</v>
      </c>
      <c r="AI15" s="31">
        <v>50049349</v>
      </c>
      <c r="AJ15" s="31">
        <v>10724861</v>
      </c>
      <c r="AK15" s="31">
        <v>10617612</v>
      </c>
      <c r="AL15" s="31">
        <f>SUM(AI15:AK15)</f>
        <v>71391822</v>
      </c>
      <c r="AM15" s="31">
        <v>44770928</v>
      </c>
      <c r="AN15" s="31">
        <v>9593770</v>
      </c>
      <c r="AO15" s="82">
        <v>9497833</v>
      </c>
      <c r="AP15" s="31">
        <f>SUM(AM15:AO15)</f>
        <v>63862531</v>
      </c>
      <c r="AQ15" s="31">
        <v>44770928</v>
      </c>
      <c r="AR15" s="31">
        <v>9593770</v>
      </c>
      <c r="AS15" s="82">
        <v>9497833</v>
      </c>
      <c r="AT15" s="31">
        <f>SUM(AQ15:AS15)</f>
        <v>63862531</v>
      </c>
      <c r="AU15" s="31">
        <v>45517966</v>
      </c>
      <c r="AV15" s="31">
        <v>9753849</v>
      </c>
      <c r="AW15" s="82">
        <v>9656345</v>
      </c>
      <c r="AX15" s="31">
        <f>SUM(AU15:AW15)</f>
        <v>64928160</v>
      </c>
      <c r="AY15" s="31">
        <v>45502119</v>
      </c>
      <c r="AZ15" s="31">
        <v>9750453</v>
      </c>
      <c r="BA15" s="31">
        <v>9652948</v>
      </c>
      <c r="BB15" s="31">
        <f>SUM(AY15:BA15)</f>
        <v>64905520</v>
      </c>
      <c r="BC15" s="32">
        <f>G15+K15+O15+S15+W15+AA15+AE15+AI15+AM15+AQ15+AU15+AY15</f>
        <v>535457345</v>
      </c>
      <c r="BD15" s="32">
        <f>H15+L15+P15+T15+X15+AB15+AF15+AJ15+AN15+AR15+AV15+AZ15</f>
        <v>114740856</v>
      </c>
      <c r="BE15" s="32">
        <f>I15+M15+Q15+U15+Y15+AC15+AG15+AK15+AO15+AS15+AW15+BA15</f>
        <v>113593484</v>
      </c>
      <c r="BF15" s="32">
        <f>J15+N15+R15+V15+Z15+AD15+AH15+AL15+AP15+AT15+AX15+BB15</f>
        <v>763791685</v>
      </c>
    </row>
    <row r="16" spans="1:58" s="33" customFormat="1" ht="24.95" customHeight="1">
      <c r="A16" s="21">
        <v>8</v>
      </c>
      <c r="B16" s="21">
        <v>61</v>
      </c>
      <c r="C16" s="22" t="s">
        <v>36</v>
      </c>
      <c r="D16" s="85" t="s">
        <v>37</v>
      </c>
      <c r="E16" s="84">
        <v>22</v>
      </c>
      <c r="F16" s="83">
        <v>1858</v>
      </c>
      <c r="G16" s="31">
        <v>103304623</v>
      </c>
      <c r="H16" s="31">
        <v>22136705</v>
      </c>
      <c r="I16" s="31">
        <v>21915339</v>
      </c>
      <c r="J16" s="31">
        <f>SUM(G16:I16)</f>
        <v>147356667</v>
      </c>
      <c r="K16" s="31">
        <v>103304623</v>
      </c>
      <c r="L16" s="31">
        <v>22136705</v>
      </c>
      <c r="M16" s="31">
        <v>21915339</v>
      </c>
      <c r="N16" s="31">
        <f>SUM(K16:M16)</f>
        <v>147356667</v>
      </c>
      <c r="O16" s="31">
        <v>103304623</v>
      </c>
      <c r="P16" s="31">
        <v>22136705</v>
      </c>
      <c r="Q16" s="31">
        <v>21915339</v>
      </c>
      <c r="R16" s="31">
        <f>SUM(O16:Q16)</f>
        <v>147356667</v>
      </c>
      <c r="S16" s="31">
        <v>103304623</v>
      </c>
      <c r="T16" s="31">
        <v>22136705</v>
      </c>
      <c r="U16" s="31">
        <v>21915339</v>
      </c>
      <c r="V16" s="31">
        <f>SUM(S16:U16)</f>
        <v>147356667</v>
      </c>
      <c r="W16" s="31">
        <v>103304624</v>
      </c>
      <c r="X16" s="31">
        <v>22136705</v>
      </c>
      <c r="Y16" s="31">
        <v>21915339</v>
      </c>
      <c r="Z16" s="31">
        <f>SUM(W16:Y16)</f>
        <v>147356668</v>
      </c>
      <c r="AA16" s="31">
        <v>9391329</v>
      </c>
      <c r="AB16" s="31">
        <v>2012428</v>
      </c>
      <c r="AC16" s="82">
        <v>1992303</v>
      </c>
      <c r="AD16" s="31">
        <f>SUM(AA16:AC16)</f>
        <v>13396060</v>
      </c>
      <c r="AE16" s="31">
        <v>103304624</v>
      </c>
      <c r="AF16" s="31">
        <v>22136705</v>
      </c>
      <c r="AG16" s="31">
        <v>21915339</v>
      </c>
      <c r="AH16" s="31">
        <f>SUM(AE16:AG16)</f>
        <v>147356668</v>
      </c>
      <c r="AI16" s="31">
        <v>103304624</v>
      </c>
      <c r="AJ16" s="31">
        <v>22136705</v>
      </c>
      <c r="AK16" s="31">
        <v>21915339</v>
      </c>
      <c r="AL16" s="31">
        <f>SUM(AI16:AK16)</f>
        <v>147356668</v>
      </c>
      <c r="AM16" s="31">
        <v>92409672</v>
      </c>
      <c r="AN16" s="31">
        <v>19802071</v>
      </c>
      <c r="AO16" s="82">
        <v>19604052</v>
      </c>
      <c r="AP16" s="31">
        <f>SUM(AM16:AO16)</f>
        <v>131815795</v>
      </c>
      <c r="AQ16" s="31">
        <v>92409672</v>
      </c>
      <c r="AR16" s="31">
        <v>19802071</v>
      </c>
      <c r="AS16" s="82">
        <v>19604052</v>
      </c>
      <c r="AT16" s="31">
        <f>SUM(AQ16:AS16)</f>
        <v>131815795</v>
      </c>
      <c r="AU16" s="31">
        <v>93951599</v>
      </c>
      <c r="AV16" s="31">
        <v>20132484</v>
      </c>
      <c r="AW16" s="82">
        <v>19931229</v>
      </c>
      <c r="AX16" s="31">
        <f>SUM(AU16:AW16)</f>
        <v>134015312</v>
      </c>
      <c r="AY16" s="31">
        <v>93918890</v>
      </c>
      <c r="AZ16" s="31">
        <v>20125473</v>
      </c>
      <c r="BA16" s="31">
        <v>19924218</v>
      </c>
      <c r="BB16" s="31">
        <f>SUM(AY16:BA16)</f>
        <v>133968581</v>
      </c>
      <c r="BC16" s="32">
        <f>G16+K16+O16+S16+W16+AA16+AE16+AI16+AM16+AQ16+AU16+AY16</f>
        <v>1105213526</v>
      </c>
      <c r="BD16" s="32">
        <f>H16+L16+P16+T16+X16+AB16+AF16+AJ16+AN16+AR16+AV16+AZ16</f>
        <v>236831462</v>
      </c>
      <c r="BE16" s="32">
        <f>I16+M16+Q16+U16+Y16+AC16+AG16+AK16+AO16+AS16+AW16+BA16</f>
        <v>234463227</v>
      </c>
      <c r="BF16" s="32">
        <f>J16+N16+R16+V16+Z16+AD16+AH16+AL16+AP16+AT16+AX16+BB16</f>
        <v>1576508215</v>
      </c>
    </row>
    <row r="17" spans="1:58" s="33" customFormat="1" ht="24.95" customHeight="1">
      <c r="A17" s="21">
        <v>9</v>
      </c>
      <c r="B17" s="21">
        <v>2</v>
      </c>
      <c r="C17" s="22" t="s">
        <v>38</v>
      </c>
      <c r="D17" s="85" t="s">
        <v>39</v>
      </c>
      <c r="E17" s="84">
        <v>6</v>
      </c>
      <c r="F17" s="83">
        <v>244</v>
      </c>
      <c r="G17" s="31">
        <v>25017935</v>
      </c>
      <c r="H17" s="31">
        <v>5360986</v>
      </c>
      <c r="I17" s="31">
        <v>5307376</v>
      </c>
      <c r="J17" s="31">
        <f>SUM(G17:I17)</f>
        <v>35686297</v>
      </c>
      <c r="K17" s="31">
        <v>25017935</v>
      </c>
      <c r="L17" s="31">
        <v>5360986</v>
      </c>
      <c r="M17" s="31">
        <v>5307376</v>
      </c>
      <c r="N17" s="31">
        <f>SUM(K17:M17)</f>
        <v>35686297</v>
      </c>
      <c r="O17" s="31">
        <v>25017935</v>
      </c>
      <c r="P17" s="31">
        <v>5360986</v>
      </c>
      <c r="Q17" s="31">
        <v>5307376</v>
      </c>
      <c r="R17" s="31">
        <f>SUM(O17:Q17)</f>
        <v>35686297</v>
      </c>
      <c r="S17" s="31">
        <v>25017935</v>
      </c>
      <c r="T17" s="31">
        <v>5360986</v>
      </c>
      <c r="U17" s="31">
        <v>5307376</v>
      </c>
      <c r="V17" s="31">
        <f>SUM(S17:U17)</f>
        <v>35686297</v>
      </c>
      <c r="W17" s="31">
        <v>25017935</v>
      </c>
      <c r="X17" s="31">
        <v>5360986</v>
      </c>
      <c r="Y17" s="31">
        <v>5307376</v>
      </c>
      <c r="Z17" s="31">
        <f>SUM(W17:Y17)</f>
        <v>35686297</v>
      </c>
      <c r="AA17" s="31">
        <v>2274358</v>
      </c>
      <c r="AB17" s="31">
        <v>487362</v>
      </c>
      <c r="AC17" s="82">
        <v>482489</v>
      </c>
      <c r="AD17" s="31">
        <f>SUM(AA17:AC17)</f>
        <v>3244209</v>
      </c>
      <c r="AE17" s="31">
        <v>25017935</v>
      </c>
      <c r="AF17" s="31">
        <v>5360986</v>
      </c>
      <c r="AG17" s="31">
        <v>5307376</v>
      </c>
      <c r="AH17" s="31">
        <f>SUM(AE17:AG17)</f>
        <v>35686297</v>
      </c>
      <c r="AI17" s="31">
        <v>25017935</v>
      </c>
      <c r="AJ17" s="31">
        <v>5360986</v>
      </c>
      <c r="AK17" s="31">
        <v>5307376</v>
      </c>
      <c r="AL17" s="31">
        <f>SUM(AI17:AK17)</f>
        <v>35686297</v>
      </c>
      <c r="AM17" s="31">
        <v>22379435</v>
      </c>
      <c r="AN17" s="31">
        <v>4795593</v>
      </c>
      <c r="AO17" s="82">
        <v>4747637</v>
      </c>
      <c r="AP17" s="31">
        <f>SUM(AM17:AO17)</f>
        <v>31922665</v>
      </c>
      <c r="AQ17" s="31">
        <v>22379435</v>
      </c>
      <c r="AR17" s="31">
        <v>4795593</v>
      </c>
      <c r="AS17" s="82">
        <v>4747637</v>
      </c>
      <c r="AT17" s="31">
        <f>SUM(AQ17:AS17)</f>
        <v>31922665</v>
      </c>
      <c r="AU17" s="31">
        <v>22752853</v>
      </c>
      <c r="AV17" s="31">
        <v>4875611</v>
      </c>
      <c r="AW17" s="82">
        <v>4826872</v>
      </c>
      <c r="AX17" s="31">
        <f>SUM(AU17:AW17)</f>
        <v>32455336</v>
      </c>
      <c r="AY17" s="31">
        <v>22744932</v>
      </c>
      <c r="AZ17" s="31">
        <v>4873913</v>
      </c>
      <c r="BA17" s="31">
        <v>4825174</v>
      </c>
      <c r="BB17" s="31">
        <f>SUM(AY17:BA17)</f>
        <v>32444019</v>
      </c>
      <c r="BC17" s="32">
        <f>G17+K17+O17+S17+W17+AA17+AE17+AI17+AM17+AQ17+AU17+AY17</f>
        <v>267656558</v>
      </c>
      <c r="BD17" s="32">
        <f>H17+L17+P17+T17+X17+AB17+AF17+AJ17+AN17+AR17+AV17+AZ17</f>
        <v>57354974</v>
      </c>
      <c r="BE17" s="32">
        <f>I17+M17+Q17+U17+Y17+AC17+AG17+AK17+AO17+AS17+AW17+BA17</f>
        <v>56781441</v>
      </c>
      <c r="BF17" s="32">
        <f>J17+N17+R17+V17+Z17+AD17+AH17+AL17+AP17+AT17+AX17+BB17</f>
        <v>381792973</v>
      </c>
    </row>
    <row r="18" spans="1:58" s="33" customFormat="1" ht="24.95" customHeight="1">
      <c r="A18" s="21">
        <v>10</v>
      </c>
      <c r="B18" s="21">
        <v>37</v>
      </c>
      <c r="C18" s="22" t="s">
        <v>40</v>
      </c>
      <c r="D18" s="85" t="s">
        <v>41</v>
      </c>
      <c r="E18" s="84">
        <v>14</v>
      </c>
      <c r="F18" s="83">
        <v>1045</v>
      </c>
      <c r="G18" s="31">
        <v>79319764</v>
      </c>
      <c r="H18" s="31">
        <v>16997092</v>
      </c>
      <c r="I18" s="31">
        <v>16827122</v>
      </c>
      <c r="J18" s="31">
        <f>SUM(G18:I18)</f>
        <v>113143978</v>
      </c>
      <c r="K18" s="31">
        <v>79319764</v>
      </c>
      <c r="L18" s="31">
        <v>16997092</v>
      </c>
      <c r="M18" s="31">
        <v>16827122</v>
      </c>
      <c r="N18" s="31">
        <f>SUM(K18:M18)</f>
        <v>113143978</v>
      </c>
      <c r="O18" s="31">
        <v>79319764</v>
      </c>
      <c r="P18" s="31">
        <v>16997092</v>
      </c>
      <c r="Q18" s="31">
        <v>16827122</v>
      </c>
      <c r="R18" s="31">
        <f>SUM(O18:Q18)</f>
        <v>113143978</v>
      </c>
      <c r="S18" s="31">
        <v>79319764</v>
      </c>
      <c r="T18" s="31">
        <v>16997092</v>
      </c>
      <c r="U18" s="31">
        <v>16827122</v>
      </c>
      <c r="V18" s="31">
        <f>SUM(S18:U18)</f>
        <v>113143978</v>
      </c>
      <c r="W18" s="31">
        <v>79319770</v>
      </c>
      <c r="X18" s="31">
        <v>16997094</v>
      </c>
      <c r="Y18" s="31">
        <v>16827123</v>
      </c>
      <c r="Z18" s="31">
        <f>SUM(W18:Y18)</f>
        <v>113143987</v>
      </c>
      <c r="AA18" s="31">
        <v>7210888</v>
      </c>
      <c r="AB18" s="31">
        <v>1545190</v>
      </c>
      <c r="AC18" s="82">
        <v>1529738</v>
      </c>
      <c r="AD18" s="31">
        <f>SUM(AA18:AC18)</f>
        <v>10285816</v>
      </c>
      <c r="AE18" s="31">
        <v>79319770</v>
      </c>
      <c r="AF18" s="31">
        <v>16997094</v>
      </c>
      <c r="AG18" s="31">
        <v>16827123</v>
      </c>
      <c r="AH18" s="31">
        <f>SUM(AE18:AG18)</f>
        <v>113143987</v>
      </c>
      <c r="AI18" s="31">
        <v>79319770</v>
      </c>
      <c r="AJ18" s="31">
        <v>16997094</v>
      </c>
      <c r="AK18" s="31">
        <v>16827123</v>
      </c>
      <c r="AL18" s="31">
        <f>SUM(AI18:AK18)</f>
        <v>113143987</v>
      </c>
      <c r="AM18" s="31">
        <v>70954364</v>
      </c>
      <c r="AN18" s="31">
        <v>15204506</v>
      </c>
      <c r="AO18" s="82">
        <v>15052462</v>
      </c>
      <c r="AP18" s="31">
        <f>SUM(AM18:AO18)</f>
        <v>101211332</v>
      </c>
      <c r="AQ18" s="31">
        <v>70954364</v>
      </c>
      <c r="AR18" s="31">
        <v>15204506</v>
      </c>
      <c r="AS18" s="82">
        <v>15052462</v>
      </c>
      <c r="AT18" s="31">
        <f>SUM(AQ18:AS18)</f>
        <v>101211332</v>
      </c>
      <c r="AU18" s="31">
        <v>72138293</v>
      </c>
      <c r="AV18" s="31">
        <v>15458205</v>
      </c>
      <c r="AW18" s="82">
        <v>15303676</v>
      </c>
      <c r="AX18" s="31">
        <f>SUM(AU18:AW18)</f>
        <v>102900174</v>
      </c>
      <c r="AY18" s="31">
        <v>72113178</v>
      </c>
      <c r="AZ18" s="31">
        <v>15452821</v>
      </c>
      <c r="BA18" s="31">
        <v>15298293</v>
      </c>
      <c r="BB18" s="31">
        <f>SUM(AY18:BA18)</f>
        <v>102864292</v>
      </c>
      <c r="BC18" s="32">
        <f>G18+K18+O18+S18+W18+AA18+AE18+AI18+AM18+AQ18+AU18+AY18</f>
        <v>848609453</v>
      </c>
      <c r="BD18" s="32">
        <f>H18+L18+P18+T18+X18+AB18+AF18+AJ18+AN18+AR18+AV18+AZ18</f>
        <v>181844878</v>
      </c>
      <c r="BE18" s="32">
        <f>I18+M18+Q18+U18+Y18+AC18+AG18+AK18+AO18+AS18+AW18+BA18</f>
        <v>180026488</v>
      </c>
      <c r="BF18" s="32">
        <f>J18+N18+R18+V18+Z18+AD18+AH18+AL18+AP18+AT18+AX18+BB18</f>
        <v>1210480819</v>
      </c>
    </row>
    <row r="19" spans="1:58" s="33" customFormat="1" ht="24.95" customHeight="1">
      <c r="A19" s="21">
        <v>11</v>
      </c>
      <c r="B19" s="21">
        <v>63</v>
      </c>
      <c r="C19" s="22" t="s">
        <v>42</v>
      </c>
      <c r="D19" s="85" t="s">
        <v>43</v>
      </c>
      <c r="E19" s="84">
        <v>17</v>
      </c>
      <c r="F19" s="83">
        <v>940</v>
      </c>
      <c r="G19" s="31">
        <v>70366648</v>
      </c>
      <c r="H19" s="31">
        <v>15078568</v>
      </c>
      <c r="I19" s="31">
        <v>14927782</v>
      </c>
      <c r="J19" s="31">
        <f>SUM(G19:I19)</f>
        <v>100372998</v>
      </c>
      <c r="K19" s="31">
        <v>70366648</v>
      </c>
      <c r="L19" s="31">
        <v>15078568</v>
      </c>
      <c r="M19" s="31">
        <v>14927782</v>
      </c>
      <c r="N19" s="31">
        <f>SUM(K19:M19)</f>
        <v>100372998</v>
      </c>
      <c r="O19" s="31">
        <v>70366648</v>
      </c>
      <c r="P19" s="31">
        <v>15078568</v>
      </c>
      <c r="Q19" s="31">
        <v>14927782</v>
      </c>
      <c r="R19" s="31">
        <f>SUM(O19:Q19)</f>
        <v>100372998</v>
      </c>
      <c r="S19" s="31">
        <v>70366648</v>
      </c>
      <c r="T19" s="31">
        <v>15078568</v>
      </c>
      <c r="U19" s="31">
        <v>14927782</v>
      </c>
      <c r="V19" s="31">
        <f>SUM(S19:U19)</f>
        <v>100372998</v>
      </c>
      <c r="W19" s="31">
        <v>70366649</v>
      </c>
      <c r="X19" s="31">
        <v>15078568</v>
      </c>
      <c r="Y19" s="31">
        <v>14927782</v>
      </c>
      <c r="Z19" s="31">
        <f>SUM(W19:Y19)</f>
        <v>100372999</v>
      </c>
      <c r="AA19" s="31">
        <v>6396968</v>
      </c>
      <c r="AB19" s="31">
        <v>1370779</v>
      </c>
      <c r="AC19" s="82">
        <v>1357071</v>
      </c>
      <c r="AD19" s="31">
        <f>SUM(AA19:AC19)</f>
        <v>9124818</v>
      </c>
      <c r="AE19" s="31">
        <v>70366649</v>
      </c>
      <c r="AF19" s="31">
        <v>15078568</v>
      </c>
      <c r="AG19" s="31">
        <v>14927782</v>
      </c>
      <c r="AH19" s="31">
        <f>SUM(AE19:AG19)</f>
        <v>100372999</v>
      </c>
      <c r="AI19" s="31">
        <v>70366649</v>
      </c>
      <c r="AJ19" s="31">
        <v>15078568</v>
      </c>
      <c r="AK19" s="31">
        <v>14927782</v>
      </c>
      <c r="AL19" s="31">
        <f>SUM(AI19:AK19)</f>
        <v>100372999</v>
      </c>
      <c r="AM19" s="31">
        <v>62945478</v>
      </c>
      <c r="AN19" s="31">
        <v>13488316</v>
      </c>
      <c r="AO19" s="82">
        <v>13353434</v>
      </c>
      <c r="AP19" s="31">
        <f>SUM(AM19:AO19)</f>
        <v>89787228</v>
      </c>
      <c r="AQ19" s="31">
        <v>62945478</v>
      </c>
      <c r="AR19" s="31">
        <v>13488316</v>
      </c>
      <c r="AS19" s="82">
        <v>13353434</v>
      </c>
      <c r="AT19" s="31">
        <f>SUM(AQ19:AS19)</f>
        <v>89787228</v>
      </c>
      <c r="AU19" s="31">
        <v>63995772</v>
      </c>
      <c r="AV19" s="31">
        <v>13713379</v>
      </c>
      <c r="AW19" s="82">
        <v>13576293</v>
      </c>
      <c r="AX19" s="31">
        <f>SUM(AU19:AW19)</f>
        <v>91285444</v>
      </c>
      <c r="AY19" s="31">
        <v>63973492</v>
      </c>
      <c r="AZ19" s="31">
        <v>13708603</v>
      </c>
      <c r="BA19" s="31">
        <v>13571517</v>
      </c>
      <c r="BB19" s="31">
        <f>SUM(AY19:BA19)</f>
        <v>91253612</v>
      </c>
      <c r="BC19" s="32">
        <f>G19+K19+O19+S19+W19+AA19+AE19+AI19+AM19+AQ19+AU19+AY19</f>
        <v>752823727</v>
      </c>
      <c r="BD19" s="32">
        <f>H19+L19+P19+T19+X19+AB19+AF19+AJ19+AN19+AR19+AV19+AZ19</f>
        <v>161319369</v>
      </c>
      <c r="BE19" s="32">
        <f>I19+M19+Q19+U19+Y19+AC19+AG19+AK19+AO19+AS19+AW19+BA19</f>
        <v>159706223</v>
      </c>
      <c r="BF19" s="32">
        <f>J19+N19+R19+V19+Z19+AD19+AH19+AL19+AP19+AT19+AX19+BB19</f>
        <v>1073849319</v>
      </c>
    </row>
    <row r="20" spans="1:58" s="33" customFormat="1" ht="24.95" customHeight="1">
      <c r="A20" s="21">
        <v>12</v>
      </c>
      <c r="B20" s="21">
        <v>36</v>
      </c>
      <c r="C20" s="22" t="s">
        <v>44</v>
      </c>
      <c r="D20" s="85" t="s">
        <v>45</v>
      </c>
      <c r="E20" s="84">
        <v>9</v>
      </c>
      <c r="F20" s="83">
        <v>800</v>
      </c>
      <c r="G20" s="31">
        <v>50386366</v>
      </c>
      <c r="H20" s="31">
        <v>10797078</v>
      </c>
      <c r="I20" s="31">
        <v>10689108</v>
      </c>
      <c r="J20" s="31">
        <f>SUM(G20:I20)</f>
        <v>71872552</v>
      </c>
      <c r="K20" s="31">
        <v>50386366</v>
      </c>
      <c r="L20" s="31">
        <v>10797078</v>
      </c>
      <c r="M20" s="31">
        <v>10689108</v>
      </c>
      <c r="N20" s="31">
        <f>SUM(K20:M20)</f>
        <v>71872552</v>
      </c>
      <c r="O20" s="31">
        <v>50386366</v>
      </c>
      <c r="P20" s="31">
        <v>10797078</v>
      </c>
      <c r="Q20" s="31">
        <v>10689108</v>
      </c>
      <c r="R20" s="31">
        <f>SUM(O20:Q20)</f>
        <v>71872552</v>
      </c>
      <c r="S20" s="31">
        <v>50386366</v>
      </c>
      <c r="T20" s="31">
        <v>10797078</v>
      </c>
      <c r="U20" s="31">
        <v>10689108</v>
      </c>
      <c r="V20" s="31">
        <f>SUM(S20:U20)</f>
        <v>71872552</v>
      </c>
      <c r="W20" s="31">
        <v>50386357</v>
      </c>
      <c r="X20" s="31">
        <v>10797076</v>
      </c>
      <c r="Y20" s="31">
        <v>10689106</v>
      </c>
      <c r="Z20" s="31">
        <f>SUM(W20:Y20)</f>
        <v>71872539</v>
      </c>
      <c r="AA20" s="31">
        <v>4580578</v>
      </c>
      <c r="AB20" s="31">
        <v>981552</v>
      </c>
      <c r="AC20" s="82">
        <v>971737</v>
      </c>
      <c r="AD20" s="31">
        <f>SUM(AA20:AC20)</f>
        <v>6533867</v>
      </c>
      <c r="AE20" s="31">
        <v>50386357</v>
      </c>
      <c r="AF20" s="31">
        <v>10797076</v>
      </c>
      <c r="AG20" s="31">
        <v>10689106</v>
      </c>
      <c r="AH20" s="31">
        <f>SUM(AE20:AG20)</f>
        <v>71872539</v>
      </c>
      <c r="AI20" s="31">
        <v>50386357</v>
      </c>
      <c r="AJ20" s="31">
        <v>10797076</v>
      </c>
      <c r="AK20" s="31">
        <v>10689106</v>
      </c>
      <c r="AL20" s="31">
        <f>SUM(AI20:AK20)</f>
        <v>71872539</v>
      </c>
      <c r="AM20" s="31">
        <v>45072394</v>
      </c>
      <c r="AN20" s="31">
        <v>9658370</v>
      </c>
      <c r="AO20" s="82">
        <v>9561786</v>
      </c>
      <c r="AP20" s="31">
        <f>SUM(AM20:AO20)</f>
        <v>64292550</v>
      </c>
      <c r="AQ20" s="31">
        <v>45072394</v>
      </c>
      <c r="AR20" s="31">
        <v>9658370</v>
      </c>
      <c r="AS20" s="82">
        <v>9561786</v>
      </c>
      <c r="AT20" s="31">
        <f>SUM(AQ20:AS20)</f>
        <v>64292550</v>
      </c>
      <c r="AU20" s="31">
        <v>45824462</v>
      </c>
      <c r="AV20" s="31">
        <v>9819527</v>
      </c>
      <c r="AW20" s="82">
        <v>9721366</v>
      </c>
      <c r="AX20" s="31">
        <f>SUM(AU20:AW20)</f>
        <v>65365355</v>
      </c>
      <c r="AY20" s="31">
        <v>45808508</v>
      </c>
      <c r="AZ20" s="31">
        <v>9816107</v>
      </c>
      <c r="BA20" s="31">
        <v>9717946</v>
      </c>
      <c r="BB20" s="31">
        <f>SUM(AY20:BA20)</f>
        <v>65342561</v>
      </c>
      <c r="BC20" s="32">
        <f>G20+K20+O20+S20+W20+AA20+AE20+AI20+AM20+AQ20+AU20+AY20</f>
        <v>539062871</v>
      </c>
      <c r="BD20" s="32">
        <f>H20+L20+P20+T20+X20+AB20+AF20+AJ20+AN20+AR20+AV20+AZ20</f>
        <v>115513466</v>
      </c>
      <c r="BE20" s="32">
        <f>I20+M20+Q20+U20+Y20+AC20+AG20+AK20+AO20+AS20+AW20+BA20</f>
        <v>114358371</v>
      </c>
      <c r="BF20" s="32">
        <f>J20+N20+R20+V20+Z20+AD20+AH20+AL20+AP20+AT20+AX20+BB20</f>
        <v>768934708</v>
      </c>
    </row>
    <row r="21" spans="1:58" s="33" customFormat="1" ht="24.95" customHeight="1">
      <c r="A21" s="21">
        <v>13</v>
      </c>
      <c r="B21" s="35">
        <v>51</v>
      </c>
      <c r="C21" s="22" t="s">
        <v>46</v>
      </c>
      <c r="D21" s="85" t="s">
        <v>47</v>
      </c>
      <c r="E21" s="84">
        <v>8</v>
      </c>
      <c r="F21" s="83">
        <v>469</v>
      </c>
      <c r="G21" s="31">
        <v>41118243</v>
      </c>
      <c r="H21" s="31">
        <v>8811052</v>
      </c>
      <c r="I21" s="31">
        <v>8722942</v>
      </c>
      <c r="J21" s="31">
        <f>SUM(G21:I21)</f>
        <v>58652237</v>
      </c>
      <c r="K21" s="31">
        <v>41118243</v>
      </c>
      <c r="L21" s="31">
        <v>8811052</v>
      </c>
      <c r="M21" s="31">
        <v>8722942</v>
      </c>
      <c r="N21" s="31">
        <f>SUM(K21:M21)</f>
        <v>58652237</v>
      </c>
      <c r="O21" s="31">
        <v>41118243</v>
      </c>
      <c r="P21" s="31">
        <v>8811052</v>
      </c>
      <c r="Q21" s="31">
        <v>8722942</v>
      </c>
      <c r="R21" s="31">
        <f>SUM(O21:Q21)</f>
        <v>58652237</v>
      </c>
      <c r="S21" s="31">
        <v>41118243</v>
      </c>
      <c r="T21" s="31">
        <v>8811052</v>
      </c>
      <c r="U21" s="31">
        <v>8722942</v>
      </c>
      <c r="V21" s="31">
        <f>SUM(S21:U21)</f>
        <v>58652237</v>
      </c>
      <c r="W21" s="31">
        <v>41118250</v>
      </c>
      <c r="X21" s="31">
        <v>8811053</v>
      </c>
      <c r="Y21" s="31">
        <v>8722943</v>
      </c>
      <c r="Z21" s="31">
        <f>SUM(W21:Y21)</f>
        <v>58652246</v>
      </c>
      <c r="AA21" s="31">
        <v>3738023</v>
      </c>
      <c r="AB21" s="31">
        <v>801005</v>
      </c>
      <c r="AC21" s="82">
        <v>792995</v>
      </c>
      <c r="AD21" s="31">
        <f>SUM(AA21:AC21)</f>
        <v>5332023</v>
      </c>
      <c r="AE21" s="31">
        <v>41118250</v>
      </c>
      <c r="AF21" s="31">
        <v>8811053</v>
      </c>
      <c r="AG21" s="31">
        <v>8722943</v>
      </c>
      <c r="AH21" s="31">
        <f>SUM(AE21:AG21)</f>
        <v>58652246</v>
      </c>
      <c r="AI21" s="31">
        <v>41118250</v>
      </c>
      <c r="AJ21" s="31">
        <v>8811053</v>
      </c>
      <c r="AK21" s="31">
        <v>8722943</v>
      </c>
      <c r="AL21" s="31">
        <f>SUM(AI21:AK21)</f>
        <v>58652246</v>
      </c>
      <c r="AM21" s="31">
        <v>36781741</v>
      </c>
      <c r="AN21" s="31">
        <v>7881801</v>
      </c>
      <c r="AO21" s="82">
        <v>7802984</v>
      </c>
      <c r="AP21" s="31">
        <f>SUM(AM21:AO21)</f>
        <v>52466526</v>
      </c>
      <c r="AQ21" s="31">
        <v>36781741</v>
      </c>
      <c r="AR21" s="31">
        <v>7881801</v>
      </c>
      <c r="AS21" s="82">
        <v>7802984</v>
      </c>
      <c r="AT21" s="31">
        <f>SUM(AQ21:AS21)</f>
        <v>52466526</v>
      </c>
      <c r="AU21" s="31">
        <v>37395473</v>
      </c>
      <c r="AV21" s="31">
        <v>8013315</v>
      </c>
      <c r="AW21" s="82">
        <v>7933210</v>
      </c>
      <c r="AX21" s="31">
        <f>SUM(AU21:AW21)</f>
        <v>53341998</v>
      </c>
      <c r="AY21" s="31">
        <v>37382454</v>
      </c>
      <c r="AZ21" s="31">
        <v>8010525</v>
      </c>
      <c r="BA21" s="31">
        <v>7930419</v>
      </c>
      <c r="BB21" s="31">
        <f>SUM(AY21:BA21)</f>
        <v>53323398</v>
      </c>
      <c r="BC21" s="32">
        <f>G21+K21+O21+S21+W21+AA21+AE21+AI21+AM21+AQ21+AU21+AY21</f>
        <v>439907154</v>
      </c>
      <c r="BD21" s="32">
        <f>H21+L21+P21+T21+X21+AB21+AF21+AJ21+AN21+AR21+AV21+AZ21</f>
        <v>94265814</v>
      </c>
      <c r="BE21" s="32">
        <f>I21+M21+Q21+U21+Y21+AC21+AG21+AK21+AO21+AS21+AW21+BA21</f>
        <v>93323189</v>
      </c>
      <c r="BF21" s="32">
        <f>J21+N21+R21+V21+Z21+AD21+AH21+AL21+AP21+AT21+AX21+BB21</f>
        <v>627496157</v>
      </c>
    </row>
    <row r="22" spans="1:58" s="33" customFormat="1" ht="24.95" customHeight="1">
      <c r="A22" s="21">
        <v>14</v>
      </c>
      <c r="B22" s="21">
        <v>34</v>
      </c>
      <c r="C22" s="22" t="s">
        <v>48</v>
      </c>
      <c r="D22" s="85" t="s">
        <v>49</v>
      </c>
      <c r="E22" s="84">
        <v>15</v>
      </c>
      <c r="F22" s="83">
        <v>1161</v>
      </c>
      <c r="G22" s="31">
        <v>71946046</v>
      </c>
      <c r="H22" s="31">
        <v>15417010</v>
      </c>
      <c r="I22" s="31">
        <v>15262840</v>
      </c>
      <c r="J22" s="31">
        <f>SUM(G22:I22)</f>
        <v>102625896</v>
      </c>
      <c r="K22" s="31">
        <v>71946046</v>
      </c>
      <c r="L22" s="31">
        <v>15417010</v>
      </c>
      <c r="M22" s="31">
        <v>15262840</v>
      </c>
      <c r="N22" s="31">
        <f>SUM(K22:M22)</f>
        <v>102625896</v>
      </c>
      <c r="O22" s="31">
        <v>71946046</v>
      </c>
      <c r="P22" s="31">
        <v>15417010</v>
      </c>
      <c r="Q22" s="31">
        <v>15262840</v>
      </c>
      <c r="R22" s="31">
        <f>SUM(O22:Q22)</f>
        <v>102625896</v>
      </c>
      <c r="S22" s="31">
        <v>71946046</v>
      </c>
      <c r="T22" s="31">
        <v>15417010</v>
      </c>
      <c r="U22" s="31">
        <v>15262840</v>
      </c>
      <c r="V22" s="31">
        <f>SUM(S22:U22)</f>
        <v>102625896</v>
      </c>
      <c r="W22" s="31">
        <v>71946046</v>
      </c>
      <c r="X22" s="31">
        <v>15417010</v>
      </c>
      <c r="Y22" s="31">
        <v>15262840</v>
      </c>
      <c r="Z22" s="31">
        <f>SUM(W22:Y22)</f>
        <v>102625896</v>
      </c>
      <c r="AA22" s="31">
        <v>6540550</v>
      </c>
      <c r="AB22" s="31">
        <v>1401546</v>
      </c>
      <c r="AC22" s="82">
        <v>1387530</v>
      </c>
      <c r="AD22" s="31">
        <f>SUM(AA22:AC22)</f>
        <v>9329626</v>
      </c>
      <c r="AE22" s="31">
        <v>71946046</v>
      </c>
      <c r="AF22" s="31">
        <v>15417010</v>
      </c>
      <c r="AG22" s="31">
        <v>15262840</v>
      </c>
      <c r="AH22" s="31">
        <f>SUM(AE22:AG22)</f>
        <v>102625896</v>
      </c>
      <c r="AI22" s="31">
        <v>71946046</v>
      </c>
      <c r="AJ22" s="31">
        <v>15417010</v>
      </c>
      <c r="AK22" s="31">
        <v>15262840</v>
      </c>
      <c r="AL22" s="31">
        <f>SUM(AI22:AK22)</f>
        <v>102625896</v>
      </c>
      <c r="AM22" s="31">
        <v>64358305</v>
      </c>
      <c r="AN22" s="31">
        <v>13791064</v>
      </c>
      <c r="AO22" s="82">
        <v>13653155</v>
      </c>
      <c r="AP22" s="31">
        <f>SUM(AM22:AO22)</f>
        <v>91802524</v>
      </c>
      <c r="AQ22" s="31">
        <v>64358305</v>
      </c>
      <c r="AR22" s="31">
        <v>13791064</v>
      </c>
      <c r="AS22" s="82">
        <v>13653155</v>
      </c>
      <c r="AT22" s="31">
        <f>SUM(AQ22:AS22)</f>
        <v>91802524</v>
      </c>
      <c r="AU22" s="31">
        <v>65432173</v>
      </c>
      <c r="AV22" s="31">
        <v>14021179</v>
      </c>
      <c r="AW22" s="82">
        <v>13881016</v>
      </c>
      <c r="AX22" s="31">
        <f>SUM(AU22:AW22)</f>
        <v>93334368</v>
      </c>
      <c r="AY22" s="31">
        <v>65409393</v>
      </c>
      <c r="AZ22" s="31">
        <v>14016296</v>
      </c>
      <c r="BA22" s="31">
        <v>13876133</v>
      </c>
      <c r="BB22" s="31">
        <f>SUM(AY22:BA22)</f>
        <v>93301822</v>
      </c>
      <c r="BC22" s="32">
        <f>G22+K22+O22+S22+W22+AA22+AE22+AI22+AM22+AQ22+AU22+AY22</f>
        <v>769721048</v>
      </c>
      <c r="BD22" s="32">
        <f>H22+L22+P22+T22+X22+AB22+AF22+AJ22+AN22+AR22+AV22+AZ22</f>
        <v>164940219</v>
      </c>
      <c r="BE22" s="32">
        <f>I22+M22+Q22+U22+Y22+AC22+AG22+AK22+AO22+AS22+AW22+BA22</f>
        <v>163290869</v>
      </c>
      <c r="BF22" s="32">
        <f>J22+N22+R22+V22+Z22+AD22+AH22+AL22+AP22+AT22+AX22+BB22</f>
        <v>1097952136</v>
      </c>
    </row>
    <row r="23" spans="1:58" s="33" customFormat="1" ht="24.95" customHeight="1">
      <c r="A23" s="21">
        <v>15</v>
      </c>
      <c r="B23" s="21">
        <v>16</v>
      </c>
      <c r="C23" s="22" t="s">
        <v>50</v>
      </c>
      <c r="D23" s="85" t="s">
        <v>51</v>
      </c>
      <c r="E23" s="84">
        <v>15</v>
      </c>
      <c r="F23" s="83">
        <v>1193</v>
      </c>
      <c r="G23" s="31">
        <v>74635975</v>
      </c>
      <c r="H23" s="31">
        <v>15993423</v>
      </c>
      <c r="I23" s="31">
        <v>15833489</v>
      </c>
      <c r="J23" s="31">
        <f>SUM(G23:I23)</f>
        <v>106462887</v>
      </c>
      <c r="K23" s="31">
        <v>74635975</v>
      </c>
      <c r="L23" s="31">
        <v>15993423</v>
      </c>
      <c r="M23" s="31">
        <v>15833489</v>
      </c>
      <c r="N23" s="31">
        <f>SUM(K23:M23)</f>
        <v>106462887</v>
      </c>
      <c r="O23" s="31">
        <v>74635975</v>
      </c>
      <c r="P23" s="31">
        <v>15993423</v>
      </c>
      <c r="Q23" s="31">
        <v>15833489</v>
      </c>
      <c r="R23" s="31">
        <f>SUM(O23:Q23)</f>
        <v>106462887</v>
      </c>
      <c r="S23" s="31">
        <v>74635975</v>
      </c>
      <c r="T23" s="31">
        <v>15993423</v>
      </c>
      <c r="U23" s="31">
        <v>15833489</v>
      </c>
      <c r="V23" s="31">
        <f>SUM(S23:U23)</f>
        <v>106462887</v>
      </c>
      <c r="W23" s="31">
        <v>74635968</v>
      </c>
      <c r="X23" s="31">
        <v>15993422</v>
      </c>
      <c r="Y23" s="31">
        <v>15833488</v>
      </c>
      <c r="Z23" s="31">
        <f>SUM(W23:Y23)</f>
        <v>106462878</v>
      </c>
      <c r="AA23" s="31">
        <v>6785088</v>
      </c>
      <c r="AB23" s="31">
        <v>1453947</v>
      </c>
      <c r="AC23" s="82">
        <v>1439407</v>
      </c>
      <c r="AD23" s="31">
        <f>SUM(AA23:AC23)</f>
        <v>9678442</v>
      </c>
      <c r="AE23" s="31">
        <v>74635968</v>
      </c>
      <c r="AF23" s="31">
        <v>15993422</v>
      </c>
      <c r="AG23" s="31">
        <v>15833488</v>
      </c>
      <c r="AH23" s="31">
        <f>SUM(AE23:AG23)</f>
        <v>106462878</v>
      </c>
      <c r="AI23" s="31">
        <v>74635968</v>
      </c>
      <c r="AJ23" s="31">
        <v>15993422</v>
      </c>
      <c r="AK23" s="31">
        <v>15833488</v>
      </c>
      <c r="AL23" s="31">
        <f>SUM(AI23:AK23)</f>
        <v>106462878</v>
      </c>
      <c r="AM23" s="31">
        <v>66764536</v>
      </c>
      <c r="AN23" s="31">
        <v>14306685</v>
      </c>
      <c r="AO23" s="82">
        <v>14163620</v>
      </c>
      <c r="AP23" s="31">
        <f>SUM(AM23:AO23)</f>
        <v>95234841</v>
      </c>
      <c r="AQ23" s="31">
        <v>66764536</v>
      </c>
      <c r="AR23" s="31">
        <v>14306685</v>
      </c>
      <c r="AS23" s="82">
        <v>14163620</v>
      </c>
      <c r="AT23" s="31">
        <f>SUM(AQ23:AS23)</f>
        <v>95234841</v>
      </c>
      <c r="AU23" s="31">
        <v>67878555</v>
      </c>
      <c r="AV23" s="31">
        <v>14545404</v>
      </c>
      <c r="AW23" s="82">
        <v>14400000</v>
      </c>
      <c r="AX23" s="31">
        <f>SUM(AU23:AW23)</f>
        <v>96823959</v>
      </c>
      <c r="AY23" s="31">
        <v>67854922</v>
      </c>
      <c r="AZ23" s="31">
        <v>14540338</v>
      </c>
      <c r="BA23" s="31">
        <v>14394935</v>
      </c>
      <c r="BB23" s="31">
        <f>SUM(AY23:BA23)</f>
        <v>96790195</v>
      </c>
      <c r="BC23" s="32">
        <f>G23+K23+O23+S23+W23+AA23+AE23+AI23+AM23+AQ23+AU23+AY23</f>
        <v>798499441</v>
      </c>
      <c r="BD23" s="32">
        <f>H23+L23+P23+T23+X23+AB23+AF23+AJ23+AN23+AR23+AV23+AZ23</f>
        <v>171107017</v>
      </c>
      <c r="BE23" s="32">
        <f>I23+M23+Q23+U23+Y23+AC23+AG23+AK23+AO23+AS23+AW23+BA23</f>
        <v>169396002</v>
      </c>
      <c r="BF23" s="32">
        <f>J23+N23+R23+V23+Z23+AD23+AH23+AL23+AP23+AT23+AX23+BB23</f>
        <v>1139002460</v>
      </c>
    </row>
    <row r="24" spans="1:58" s="33" customFormat="1" ht="24.95" customHeight="1">
      <c r="A24" s="21">
        <v>16</v>
      </c>
      <c r="B24" s="21">
        <v>58</v>
      </c>
      <c r="C24" s="22" t="s">
        <v>52</v>
      </c>
      <c r="D24" s="85" t="s">
        <v>53</v>
      </c>
      <c r="E24" s="84">
        <v>14</v>
      </c>
      <c r="F24" s="83">
        <v>1185</v>
      </c>
      <c r="G24" s="31">
        <v>53356525</v>
      </c>
      <c r="H24" s="31">
        <v>11433541</v>
      </c>
      <c r="I24" s="31">
        <v>11319206</v>
      </c>
      <c r="J24" s="31">
        <f>SUM(G24:I24)</f>
        <v>76109272</v>
      </c>
      <c r="K24" s="31">
        <v>53356525</v>
      </c>
      <c r="L24" s="31">
        <v>11433541</v>
      </c>
      <c r="M24" s="31">
        <v>11319206</v>
      </c>
      <c r="N24" s="31">
        <f>SUM(K24:M24)</f>
        <v>76109272</v>
      </c>
      <c r="O24" s="31">
        <v>53356525</v>
      </c>
      <c r="P24" s="31">
        <v>11433541</v>
      </c>
      <c r="Q24" s="31">
        <v>11319206</v>
      </c>
      <c r="R24" s="31">
        <f>SUM(O24:Q24)</f>
        <v>76109272</v>
      </c>
      <c r="S24" s="31">
        <v>53356525</v>
      </c>
      <c r="T24" s="31">
        <v>11433541</v>
      </c>
      <c r="U24" s="31">
        <v>11319206</v>
      </c>
      <c r="V24" s="31">
        <f>SUM(S24:U24)</f>
        <v>76109272</v>
      </c>
      <c r="W24" s="31">
        <v>53356518</v>
      </c>
      <c r="X24" s="31">
        <v>11433540</v>
      </c>
      <c r="Y24" s="31">
        <v>11319205</v>
      </c>
      <c r="Z24" s="31">
        <f>SUM(W24:Y24)</f>
        <v>76109263</v>
      </c>
      <c r="AA24" s="31">
        <v>4850593</v>
      </c>
      <c r="AB24" s="31">
        <v>1039413</v>
      </c>
      <c r="AC24" s="82">
        <v>1029018</v>
      </c>
      <c r="AD24" s="31">
        <f>SUM(AA24:AC24)</f>
        <v>6919024</v>
      </c>
      <c r="AE24" s="31">
        <v>53356518</v>
      </c>
      <c r="AF24" s="31">
        <v>11433540</v>
      </c>
      <c r="AG24" s="31">
        <v>11319205</v>
      </c>
      <c r="AH24" s="31">
        <f>SUM(AE24:AG24)</f>
        <v>76109263</v>
      </c>
      <c r="AI24" s="31">
        <v>53356518</v>
      </c>
      <c r="AJ24" s="31">
        <v>11433540</v>
      </c>
      <c r="AK24" s="31">
        <v>11319205</v>
      </c>
      <c r="AL24" s="31">
        <f>SUM(AI24:AK24)</f>
        <v>76109263</v>
      </c>
      <c r="AM24" s="31">
        <v>47729309</v>
      </c>
      <c r="AN24" s="31">
        <v>10227708</v>
      </c>
      <c r="AO24" s="82">
        <v>10125432</v>
      </c>
      <c r="AP24" s="31">
        <f>SUM(AM24:AO24)</f>
        <v>68082449</v>
      </c>
      <c r="AQ24" s="31">
        <v>47729309</v>
      </c>
      <c r="AR24" s="31">
        <v>10227708</v>
      </c>
      <c r="AS24" s="82">
        <v>10125432</v>
      </c>
      <c r="AT24" s="31">
        <f>SUM(AQ24:AS24)</f>
        <v>68082449</v>
      </c>
      <c r="AU24" s="31">
        <v>48525710</v>
      </c>
      <c r="AV24" s="31">
        <v>10398366</v>
      </c>
      <c r="AW24" s="82">
        <v>10294418</v>
      </c>
      <c r="AX24" s="31">
        <f>SUM(AU24:AW24)</f>
        <v>69218494</v>
      </c>
      <c r="AY24" s="31">
        <v>48508815</v>
      </c>
      <c r="AZ24" s="31">
        <v>10394745</v>
      </c>
      <c r="BA24" s="31">
        <v>10290797</v>
      </c>
      <c r="BB24" s="31">
        <f>SUM(AY24:BA24)</f>
        <v>69194357</v>
      </c>
      <c r="BC24" s="32">
        <f>G24+K24+O24+S24+W24+AA24+AE24+AI24+AM24+AQ24+AU24+AY24</f>
        <v>570839390</v>
      </c>
      <c r="BD24" s="32">
        <f>H24+L24+P24+T24+X24+AB24+AF24+AJ24+AN24+AR24+AV24+AZ24</f>
        <v>122322724</v>
      </c>
      <c r="BE24" s="32">
        <f>I24+M24+Q24+U24+Y24+AC24+AG24+AK24+AO24+AS24+AW24+BA24</f>
        <v>121099536</v>
      </c>
      <c r="BF24" s="32">
        <f>J24+N24+R24+V24+Z24+AD24+AH24+AL24+AP24+AT24+AX24+BB24</f>
        <v>814261650</v>
      </c>
    </row>
    <row r="25" spans="1:58" s="33" customFormat="1" ht="24.95" customHeight="1">
      <c r="A25" s="21">
        <v>17</v>
      </c>
      <c r="B25" s="21">
        <v>49</v>
      </c>
      <c r="C25" s="22" t="s">
        <v>54</v>
      </c>
      <c r="D25" s="85" t="s">
        <v>55</v>
      </c>
      <c r="E25" s="84">
        <v>6</v>
      </c>
      <c r="F25" s="83">
        <v>546</v>
      </c>
      <c r="G25" s="31">
        <v>31676444</v>
      </c>
      <c r="H25" s="31">
        <v>6787809</v>
      </c>
      <c r="I25" s="31">
        <v>6719932</v>
      </c>
      <c r="J25" s="31">
        <f>SUM(G25:I25)</f>
        <v>45184185</v>
      </c>
      <c r="K25" s="31">
        <v>31676444</v>
      </c>
      <c r="L25" s="31">
        <v>6787809</v>
      </c>
      <c r="M25" s="31">
        <v>6719932</v>
      </c>
      <c r="N25" s="31">
        <f>SUM(K25:M25)</f>
        <v>45184185</v>
      </c>
      <c r="O25" s="31">
        <v>31676444</v>
      </c>
      <c r="P25" s="31">
        <v>6787809</v>
      </c>
      <c r="Q25" s="31">
        <v>6719932</v>
      </c>
      <c r="R25" s="31">
        <f>SUM(O25:Q25)</f>
        <v>45184185</v>
      </c>
      <c r="S25" s="31">
        <v>31676444</v>
      </c>
      <c r="T25" s="31">
        <v>6787809</v>
      </c>
      <c r="U25" s="31">
        <v>6719932</v>
      </c>
      <c r="V25" s="31">
        <f>SUM(S25:U25)</f>
        <v>45184185</v>
      </c>
      <c r="W25" s="31">
        <v>31676444</v>
      </c>
      <c r="X25" s="31">
        <v>6787809</v>
      </c>
      <c r="Y25" s="31">
        <v>6719932</v>
      </c>
      <c r="Z25" s="31">
        <f>SUM(W25:Y25)</f>
        <v>45184185</v>
      </c>
      <c r="AA25" s="31">
        <v>2879677</v>
      </c>
      <c r="AB25" s="31">
        <v>617074</v>
      </c>
      <c r="AC25" s="82">
        <v>610903</v>
      </c>
      <c r="AD25" s="31">
        <f>SUM(AA25:AC25)</f>
        <v>4107654</v>
      </c>
      <c r="AE25" s="31">
        <v>31676444</v>
      </c>
      <c r="AF25" s="31">
        <v>6787809</v>
      </c>
      <c r="AG25" s="31">
        <v>6719932</v>
      </c>
      <c r="AH25" s="31">
        <f>SUM(AE25:AG25)</f>
        <v>45184185</v>
      </c>
      <c r="AI25" s="31">
        <v>31676444</v>
      </c>
      <c r="AJ25" s="31">
        <v>6787809</v>
      </c>
      <c r="AK25" s="31">
        <v>6719932</v>
      </c>
      <c r="AL25" s="31">
        <f>SUM(AI25:AK25)</f>
        <v>45184185</v>
      </c>
      <c r="AM25" s="31">
        <v>28335709</v>
      </c>
      <c r="AN25" s="31">
        <v>6071937</v>
      </c>
      <c r="AO25" s="82">
        <v>6011218</v>
      </c>
      <c r="AP25" s="31">
        <f>SUM(AM25:AO25)</f>
        <v>40418864</v>
      </c>
      <c r="AQ25" s="31">
        <v>28335709</v>
      </c>
      <c r="AR25" s="31">
        <v>6071937</v>
      </c>
      <c r="AS25" s="82">
        <v>6011218</v>
      </c>
      <c r="AT25" s="31">
        <f>SUM(AQ25:AS25)</f>
        <v>40418864</v>
      </c>
      <c r="AU25" s="31">
        <v>28808513</v>
      </c>
      <c r="AV25" s="31">
        <v>6173252</v>
      </c>
      <c r="AW25" s="82">
        <v>6111541</v>
      </c>
      <c r="AX25" s="31">
        <f>SUM(AU25:AW25)</f>
        <v>41093306</v>
      </c>
      <c r="AY25" s="31">
        <v>28798483</v>
      </c>
      <c r="AZ25" s="31">
        <v>6171103</v>
      </c>
      <c r="BA25" s="31">
        <v>6109391</v>
      </c>
      <c r="BB25" s="31">
        <f>SUM(AY25:BA25)</f>
        <v>41078977</v>
      </c>
      <c r="BC25" s="32">
        <f>G25+K25+O25+S25+W25+AA25+AE25+AI25+AM25+AQ25+AU25+AY25</f>
        <v>338893199</v>
      </c>
      <c r="BD25" s="32">
        <f>H25+L25+P25+T25+X25+AB25+AF25+AJ25+AN25+AR25+AV25+AZ25</f>
        <v>72619966</v>
      </c>
      <c r="BE25" s="32">
        <f>I25+M25+Q25+U25+Y25+AC25+AG25+AK25+AO25+AS25+AW25+BA25</f>
        <v>71893795</v>
      </c>
      <c r="BF25" s="32">
        <f>J25+N25+R25+V25+Z25+AD25+AH25+AL25+AP25+AT25+AX25+BB25</f>
        <v>483406960</v>
      </c>
    </row>
    <row r="26" spans="1:58" s="33" customFormat="1" ht="24.95" customHeight="1">
      <c r="A26" s="21">
        <v>18</v>
      </c>
      <c r="B26" s="21">
        <v>23</v>
      </c>
      <c r="C26" s="22" t="s">
        <v>56</v>
      </c>
      <c r="D26" s="85" t="s">
        <v>57</v>
      </c>
      <c r="E26" s="84">
        <v>11</v>
      </c>
      <c r="F26" s="83">
        <v>1123</v>
      </c>
      <c r="G26" s="31">
        <v>70275842</v>
      </c>
      <c r="H26" s="31">
        <v>15059109</v>
      </c>
      <c r="I26" s="31">
        <v>14908518</v>
      </c>
      <c r="J26" s="31">
        <f>SUM(G26:I26)</f>
        <v>100243469</v>
      </c>
      <c r="K26" s="31">
        <v>70275842</v>
      </c>
      <c r="L26" s="31">
        <v>15059109</v>
      </c>
      <c r="M26" s="31">
        <v>14908518</v>
      </c>
      <c r="N26" s="31">
        <f>SUM(K26:M26)</f>
        <v>100243469</v>
      </c>
      <c r="O26" s="31">
        <v>70275842</v>
      </c>
      <c r="P26" s="31">
        <v>15059109</v>
      </c>
      <c r="Q26" s="31">
        <v>14908518</v>
      </c>
      <c r="R26" s="31">
        <f>SUM(O26:Q26)</f>
        <v>100243469</v>
      </c>
      <c r="S26" s="31">
        <v>70275842</v>
      </c>
      <c r="T26" s="31">
        <v>15059109</v>
      </c>
      <c r="U26" s="31">
        <v>14908518</v>
      </c>
      <c r="V26" s="31">
        <f>SUM(S26:U26)</f>
        <v>100243469</v>
      </c>
      <c r="W26" s="31">
        <v>70275834</v>
      </c>
      <c r="X26" s="31">
        <v>15059107</v>
      </c>
      <c r="Y26" s="31">
        <v>14908517</v>
      </c>
      <c r="Z26" s="31">
        <f>SUM(W26:Y26)</f>
        <v>100243458</v>
      </c>
      <c r="AA26" s="31">
        <v>6388712</v>
      </c>
      <c r="AB26" s="31">
        <v>1369010</v>
      </c>
      <c r="AC26" s="82">
        <v>1355319</v>
      </c>
      <c r="AD26" s="31">
        <f>SUM(AA26:AC26)</f>
        <v>9113041</v>
      </c>
      <c r="AE26" s="31">
        <v>70275834</v>
      </c>
      <c r="AF26" s="31">
        <v>15059107</v>
      </c>
      <c r="AG26" s="31">
        <v>14908517</v>
      </c>
      <c r="AH26" s="31">
        <f>SUM(AE26:AG26)</f>
        <v>100243458</v>
      </c>
      <c r="AI26" s="31">
        <v>70275834</v>
      </c>
      <c r="AJ26" s="31">
        <v>15059107</v>
      </c>
      <c r="AK26" s="31">
        <v>14908517</v>
      </c>
      <c r="AL26" s="31">
        <f>SUM(AI26:AK26)</f>
        <v>100243458</v>
      </c>
      <c r="AM26" s="31">
        <v>62864241</v>
      </c>
      <c r="AN26" s="31">
        <v>13470908</v>
      </c>
      <c r="AO26" s="82">
        <v>13336200</v>
      </c>
      <c r="AP26" s="31">
        <f>SUM(AM26:AO26)</f>
        <v>89671349</v>
      </c>
      <c r="AQ26" s="31">
        <v>62864241</v>
      </c>
      <c r="AR26" s="31">
        <v>13470908</v>
      </c>
      <c r="AS26" s="82">
        <v>13336200</v>
      </c>
      <c r="AT26" s="31">
        <f>SUM(AQ26:AS26)</f>
        <v>89671349</v>
      </c>
      <c r="AU26" s="31">
        <v>63913179</v>
      </c>
      <c r="AV26" s="31">
        <v>13695681</v>
      </c>
      <c r="AW26" s="82">
        <v>13558771</v>
      </c>
      <c r="AX26" s="31">
        <f>SUM(AU26:AW26)</f>
        <v>91167631</v>
      </c>
      <c r="AY26" s="31">
        <v>63890928</v>
      </c>
      <c r="AZ26" s="31">
        <v>13690911</v>
      </c>
      <c r="BA26" s="31">
        <v>13554002</v>
      </c>
      <c r="BB26" s="31">
        <f>SUM(AY26:BA26)</f>
        <v>91135841</v>
      </c>
      <c r="BC26" s="32">
        <f>G26+K26+O26+S26+W26+AA26+AE26+AI26+AM26+AQ26+AU26+AY26</f>
        <v>751852171</v>
      </c>
      <c r="BD26" s="32">
        <f>H26+L26+P26+T26+X26+AB26+AF26+AJ26+AN26+AR26+AV26+AZ26</f>
        <v>161111175</v>
      </c>
      <c r="BE26" s="32">
        <f>I26+M26+Q26+U26+Y26+AC26+AG26+AK26+AO26+AS26+AW26+BA26</f>
        <v>159500115</v>
      </c>
      <c r="BF26" s="32">
        <f>J26+N26+R26+V26+Z26+AD26+AH26+AL26+AP26+AT26+AX26+BB26</f>
        <v>1072463461</v>
      </c>
    </row>
    <row r="27" spans="1:58" s="33" customFormat="1" ht="24.95" customHeight="1">
      <c r="A27" s="21">
        <v>19</v>
      </c>
      <c r="B27" s="21">
        <v>17</v>
      </c>
      <c r="C27" s="22" t="s">
        <v>58</v>
      </c>
      <c r="D27" s="85" t="s">
        <v>59</v>
      </c>
      <c r="E27" s="84">
        <v>15</v>
      </c>
      <c r="F27" s="83">
        <v>1037</v>
      </c>
      <c r="G27" s="31">
        <v>64160195</v>
      </c>
      <c r="H27" s="31">
        <v>13748613</v>
      </c>
      <c r="I27" s="31">
        <v>13611128</v>
      </c>
      <c r="J27" s="31">
        <f>SUM(G27:I27)</f>
        <v>91519936</v>
      </c>
      <c r="K27" s="31">
        <v>64160195</v>
      </c>
      <c r="L27" s="31">
        <v>13748613</v>
      </c>
      <c r="M27" s="31">
        <v>13611128</v>
      </c>
      <c r="N27" s="31">
        <f>SUM(K27:M27)</f>
        <v>91519936</v>
      </c>
      <c r="O27" s="31">
        <v>64160195</v>
      </c>
      <c r="P27" s="31">
        <v>13748613</v>
      </c>
      <c r="Q27" s="31">
        <v>13611128</v>
      </c>
      <c r="R27" s="31">
        <f>SUM(O27:Q27)</f>
        <v>91519936</v>
      </c>
      <c r="S27" s="31">
        <v>64160195</v>
      </c>
      <c r="T27" s="31">
        <v>13748613</v>
      </c>
      <c r="U27" s="31">
        <v>13611128</v>
      </c>
      <c r="V27" s="31">
        <f>SUM(S27:U27)</f>
        <v>91519936</v>
      </c>
      <c r="W27" s="31">
        <v>64160200</v>
      </c>
      <c r="X27" s="31">
        <v>13748614</v>
      </c>
      <c r="Y27" s="31">
        <v>13611129</v>
      </c>
      <c r="Z27" s="31">
        <f>SUM(W27:Y27)</f>
        <v>91519943</v>
      </c>
      <c r="AA27" s="31">
        <v>5832745</v>
      </c>
      <c r="AB27" s="31">
        <v>1249874</v>
      </c>
      <c r="AC27" s="82">
        <v>1237375</v>
      </c>
      <c r="AD27" s="31">
        <f>SUM(AA27:AC27)</f>
        <v>8319994</v>
      </c>
      <c r="AE27" s="31">
        <v>64160200</v>
      </c>
      <c r="AF27" s="31">
        <v>13748614</v>
      </c>
      <c r="AG27" s="31">
        <v>13611129</v>
      </c>
      <c r="AH27" s="31">
        <f>SUM(AE27:AG27)</f>
        <v>91519943</v>
      </c>
      <c r="AI27" s="31">
        <v>64160200</v>
      </c>
      <c r="AJ27" s="31">
        <v>13748614</v>
      </c>
      <c r="AK27" s="31">
        <v>13611129</v>
      </c>
      <c r="AL27" s="31">
        <f>SUM(AI27:AK27)</f>
        <v>91519943</v>
      </c>
      <c r="AM27" s="31">
        <v>57393588</v>
      </c>
      <c r="AN27" s="31">
        <v>12298625</v>
      </c>
      <c r="AO27" s="82">
        <v>12175640</v>
      </c>
      <c r="AP27" s="31">
        <f>SUM(AM27:AO27)</f>
        <v>81867853</v>
      </c>
      <c r="AQ27" s="31">
        <v>57393588</v>
      </c>
      <c r="AR27" s="31">
        <v>12298625</v>
      </c>
      <c r="AS27" s="82">
        <v>12175640</v>
      </c>
      <c r="AT27" s="31">
        <f>SUM(AQ27:AS27)</f>
        <v>81867853</v>
      </c>
      <c r="AU27" s="31">
        <v>58351244</v>
      </c>
      <c r="AV27" s="31">
        <v>12503837</v>
      </c>
      <c r="AW27" s="82">
        <v>12378842</v>
      </c>
      <c r="AX27" s="31">
        <f>SUM(AU27:AW27)</f>
        <v>83233923</v>
      </c>
      <c r="AY27" s="31">
        <v>58330929</v>
      </c>
      <c r="AZ27" s="31">
        <v>12499483</v>
      </c>
      <c r="BA27" s="31">
        <v>12374488</v>
      </c>
      <c r="BB27" s="31">
        <f>SUM(AY27:BA27)</f>
        <v>83204900</v>
      </c>
      <c r="BC27" s="32">
        <f>G27+K27+O27+S27+W27+AA27+AE27+AI27+AM27+AQ27+AU27+AY27</f>
        <v>686423474</v>
      </c>
      <c r="BD27" s="32">
        <f>H27+L27+P27+T27+X27+AB27+AF27+AJ27+AN27+AR27+AV27+AZ27</f>
        <v>147090738</v>
      </c>
      <c r="BE27" s="32">
        <f>I27+M27+Q27+U27+Y27+AC27+AG27+AK27+AO27+AS27+AW27+BA27</f>
        <v>145619884</v>
      </c>
      <c r="BF27" s="32">
        <f>J27+N27+R27+V27+Z27+AD27+AH27+AL27+AP27+AT27+AX27+BB27</f>
        <v>979134096</v>
      </c>
    </row>
    <row r="28" spans="1:58" s="33" customFormat="1" ht="24.95" customHeight="1">
      <c r="A28" s="21">
        <v>20</v>
      </c>
      <c r="B28" s="21">
        <v>5</v>
      </c>
      <c r="C28" s="22" t="s">
        <v>60</v>
      </c>
      <c r="D28" s="85" t="s">
        <v>61</v>
      </c>
      <c r="E28" s="84">
        <v>16</v>
      </c>
      <c r="F28" s="83">
        <v>951</v>
      </c>
      <c r="G28" s="31">
        <v>65726096</v>
      </c>
      <c r="H28" s="31">
        <v>14084163</v>
      </c>
      <c r="I28" s="31">
        <v>13943322</v>
      </c>
      <c r="J28" s="31">
        <f>SUM(G28:I28)</f>
        <v>93753581</v>
      </c>
      <c r="K28" s="31">
        <v>65726096</v>
      </c>
      <c r="L28" s="31">
        <v>14084163</v>
      </c>
      <c r="M28" s="31">
        <v>13943322</v>
      </c>
      <c r="N28" s="31">
        <f>SUM(K28:M28)</f>
        <v>93753581</v>
      </c>
      <c r="O28" s="31">
        <v>65726096</v>
      </c>
      <c r="P28" s="31">
        <v>14084163</v>
      </c>
      <c r="Q28" s="31">
        <v>13943322</v>
      </c>
      <c r="R28" s="31">
        <f>SUM(O28:Q28)</f>
        <v>93753581</v>
      </c>
      <c r="S28" s="31">
        <v>65726096</v>
      </c>
      <c r="T28" s="31">
        <v>14084163</v>
      </c>
      <c r="U28" s="31">
        <v>13943322</v>
      </c>
      <c r="V28" s="31">
        <f>SUM(S28:U28)</f>
        <v>93753581</v>
      </c>
      <c r="W28" s="31">
        <v>65726098</v>
      </c>
      <c r="X28" s="31">
        <v>14084164</v>
      </c>
      <c r="Y28" s="31">
        <v>13943323</v>
      </c>
      <c r="Z28" s="31">
        <f>SUM(W28:Y28)</f>
        <v>93753585</v>
      </c>
      <c r="AA28" s="31">
        <v>5975100</v>
      </c>
      <c r="AB28" s="31">
        <v>1280379</v>
      </c>
      <c r="AC28" s="82">
        <v>1267574</v>
      </c>
      <c r="AD28" s="31">
        <f>SUM(AA28:AC28)</f>
        <v>8523053</v>
      </c>
      <c r="AE28" s="31">
        <v>65726098</v>
      </c>
      <c r="AF28" s="31">
        <v>14084164</v>
      </c>
      <c r="AG28" s="31">
        <v>13943323</v>
      </c>
      <c r="AH28" s="31">
        <f>SUM(AE28:AG28)</f>
        <v>93753585</v>
      </c>
      <c r="AI28" s="31">
        <v>65726098</v>
      </c>
      <c r="AJ28" s="31">
        <v>14084164</v>
      </c>
      <c r="AK28" s="31">
        <v>13943323</v>
      </c>
      <c r="AL28" s="31">
        <f>SUM(AI28:AK28)</f>
        <v>93753585</v>
      </c>
      <c r="AM28" s="31">
        <v>58794340</v>
      </c>
      <c r="AN28" s="31">
        <v>12598786</v>
      </c>
      <c r="AO28" s="82">
        <v>12472799</v>
      </c>
      <c r="AP28" s="31">
        <f>SUM(AM28:AO28)</f>
        <v>83865925</v>
      </c>
      <c r="AQ28" s="31">
        <v>58794340</v>
      </c>
      <c r="AR28" s="31">
        <v>12598786</v>
      </c>
      <c r="AS28" s="82">
        <v>12472799</v>
      </c>
      <c r="AT28" s="31">
        <f>SUM(AQ28:AS28)</f>
        <v>83865925</v>
      </c>
      <c r="AU28" s="31">
        <v>59775369</v>
      </c>
      <c r="AV28" s="31">
        <v>12809007</v>
      </c>
      <c r="AW28" s="82">
        <v>12680961</v>
      </c>
      <c r="AX28" s="31">
        <f>SUM(AU28:AW28)</f>
        <v>85265337</v>
      </c>
      <c r="AY28" s="31">
        <v>59754558</v>
      </c>
      <c r="AZ28" s="31">
        <v>12804546</v>
      </c>
      <c r="BA28" s="31">
        <v>12676501</v>
      </c>
      <c r="BB28" s="31">
        <f>SUM(AY28:BA28)</f>
        <v>85235605</v>
      </c>
      <c r="BC28" s="32">
        <f>G28+K28+O28+S28+W28+AA28+AE28+AI28+AM28+AQ28+AU28+AY28</f>
        <v>703176385</v>
      </c>
      <c r="BD28" s="32">
        <f>H28+L28+P28+T28+X28+AB28+AF28+AJ28+AN28+AR28+AV28+AZ28</f>
        <v>150680648</v>
      </c>
      <c r="BE28" s="32">
        <f>I28+M28+Q28+U28+Y28+AC28+AG28+AK28+AO28+AS28+AW28+BA28</f>
        <v>149173891</v>
      </c>
      <c r="BF28" s="32">
        <f>J28+N28+R28+V28+Z28+AD28+AH28+AL28+AP28+AT28+AX28+BB28</f>
        <v>1003030924</v>
      </c>
    </row>
    <row r="29" spans="1:58" s="33" customFormat="1" ht="24.95" customHeight="1">
      <c r="A29" s="21">
        <v>21</v>
      </c>
      <c r="B29" s="21">
        <v>44</v>
      </c>
      <c r="C29" s="22" t="s">
        <v>62</v>
      </c>
      <c r="D29" s="85" t="s">
        <v>63</v>
      </c>
      <c r="E29" s="84">
        <v>9</v>
      </c>
      <c r="F29" s="83">
        <v>734</v>
      </c>
      <c r="G29" s="31">
        <v>43318362</v>
      </c>
      <c r="H29" s="31">
        <v>9282506</v>
      </c>
      <c r="I29" s="31">
        <v>9189681</v>
      </c>
      <c r="J29" s="31">
        <f>SUM(G29:I29)</f>
        <v>61790549</v>
      </c>
      <c r="K29" s="31">
        <v>43318362</v>
      </c>
      <c r="L29" s="31">
        <v>9282506</v>
      </c>
      <c r="M29" s="31">
        <v>9189681</v>
      </c>
      <c r="N29" s="31">
        <f>SUM(K29:M29)</f>
        <v>61790549</v>
      </c>
      <c r="O29" s="31">
        <v>43318362</v>
      </c>
      <c r="P29" s="31">
        <v>9282506</v>
      </c>
      <c r="Q29" s="31">
        <v>9189681</v>
      </c>
      <c r="R29" s="31">
        <f>SUM(O29:Q29)</f>
        <v>61790549</v>
      </c>
      <c r="S29" s="31">
        <v>43318362</v>
      </c>
      <c r="T29" s="31">
        <v>9282506</v>
      </c>
      <c r="U29" s="31">
        <v>9189681</v>
      </c>
      <c r="V29" s="31">
        <f>SUM(S29:U29)</f>
        <v>61790549</v>
      </c>
      <c r="W29" s="31">
        <v>43318362</v>
      </c>
      <c r="X29" s="31">
        <v>9282506</v>
      </c>
      <c r="Y29" s="31">
        <v>9189681</v>
      </c>
      <c r="Z29" s="31">
        <f>SUM(W29:Y29)</f>
        <v>61790549</v>
      </c>
      <c r="AA29" s="31">
        <v>3938033</v>
      </c>
      <c r="AB29" s="31">
        <v>843864</v>
      </c>
      <c r="AC29" s="82">
        <v>835425</v>
      </c>
      <c r="AD29" s="31">
        <f>SUM(AA29:AC29)</f>
        <v>5617322</v>
      </c>
      <c r="AE29" s="31">
        <v>43318362</v>
      </c>
      <c r="AF29" s="31">
        <v>9282506</v>
      </c>
      <c r="AG29" s="31">
        <v>9189681</v>
      </c>
      <c r="AH29" s="31">
        <f>SUM(AE29:AG29)</f>
        <v>61790549</v>
      </c>
      <c r="AI29" s="31">
        <v>43318362</v>
      </c>
      <c r="AJ29" s="31">
        <v>9282506</v>
      </c>
      <c r="AK29" s="31">
        <v>9189681</v>
      </c>
      <c r="AL29" s="31">
        <f>SUM(AI29:AK29)</f>
        <v>61790549</v>
      </c>
      <c r="AM29" s="31">
        <v>38749820</v>
      </c>
      <c r="AN29" s="31">
        <v>8303532</v>
      </c>
      <c r="AO29" s="82">
        <v>8220498</v>
      </c>
      <c r="AP29" s="31">
        <f>SUM(AM29:AO29)</f>
        <v>55273850</v>
      </c>
      <c r="AQ29" s="31">
        <v>38749820</v>
      </c>
      <c r="AR29" s="31">
        <v>8303532</v>
      </c>
      <c r="AS29" s="82">
        <v>8220498</v>
      </c>
      <c r="AT29" s="31">
        <f>SUM(AQ29:AS29)</f>
        <v>55273850</v>
      </c>
      <c r="AU29" s="31">
        <v>39396391</v>
      </c>
      <c r="AV29" s="31">
        <v>8442083</v>
      </c>
      <c r="AW29" s="82">
        <v>8357692</v>
      </c>
      <c r="AX29" s="31">
        <f>SUM(AU29:AW29)</f>
        <v>56196166</v>
      </c>
      <c r="AY29" s="31">
        <v>39382675</v>
      </c>
      <c r="AZ29" s="31">
        <v>8439143</v>
      </c>
      <c r="BA29" s="31">
        <v>8354752</v>
      </c>
      <c r="BB29" s="31">
        <f>SUM(AY29:BA29)</f>
        <v>56176570</v>
      </c>
      <c r="BC29" s="32">
        <f>G29+K29+O29+S29+W29+AA29+AE29+AI29+AM29+AQ29+AU29+AY29</f>
        <v>463445273</v>
      </c>
      <c r="BD29" s="32">
        <f>H29+L29+P29+T29+X29+AB29+AF29+AJ29+AN29+AR29+AV29+AZ29</f>
        <v>99309696</v>
      </c>
      <c r="BE29" s="32">
        <f>I29+M29+Q29+U29+Y29+AC29+AG29+AK29+AO29+AS29+AW29+BA29</f>
        <v>98316632</v>
      </c>
      <c r="BF29" s="32">
        <f>J29+N29+R29+V29+Z29+AD29+AH29+AL29+AP29+AT29+AX29+BB29</f>
        <v>661071601</v>
      </c>
    </row>
    <row r="30" spans="1:58" s="33" customFormat="1" ht="24.95" customHeight="1">
      <c r="A30" s="21">
        <v>22</v>
      </c>
      <c r="B30" s="21">
        <v>52</v>
      </c>
      <c r="C30" s="22" t="s">
        <v>64</v>
      </c>
      <c r="D30" s="85" t="s">
        <v>65</v>
      </c>
      <c r="E30" s="84">
        <v>5</v>
      </c>
      <c r="F30" s="83">
        <v>331</v>
      </c>
      <c r="G30" s="31">
        <v>24615316</v>
      </c>
      <c r="H30" s="31">
        <v>5274710</v>
      </c>
      <c r="I30" s="31">
        <v>5221964</v>
      </c>
      <c r="J30" s="31">
        <f>SUM(G30:I30)</f>
        <v>35111990</v>
      </c>
      <c r="K30" s="31">
        <v>24615316</v>
      </c>
      <c r="L30" s="31">
        <v>5274710</v>
      </c>
      <c r="M30" s="31">
        <v>5221964</v>
      </c>
      <c r="N30" s="31">
        <f>SUM(K30:M30)</f>
        <v>35111990</v>
      </c>
      <c r="O30" s="31">
        <v>24615316</v>
      </c>
      <c r="P30" s="31">
        <v>5274710</v>
      </c>
      <c r="Q30" s="31">
        <v>5221964</v>
      </c>
      <c r="R30" s="31">
        <f>SUM(O30:Q30)</f>
        <v>35111990</v>
      </c>
      <c r="S30" s="31">
        <v>24615316</v>
      </c>
      <c r="T30" s="31">
        <v>5274710</v>
      </c>
      <c r="U30" s="31">
        <v>5221964</v>
      </c>
      <c r="V30" s="31">
        <f>SUM(S30:U30)</f>
        <v>35111990</v>
      </c>
      <c r="W30" s="31">
        <v>24615317</v>
      </c>
      <c r="X30" s="31">
        <v>5274711</v>
      </c>
      <c r="Y30" s="31">
        <v>5221964</v>
      </c>
      <c r="Z30" s="31">
        <f>SUM(W30:Y30)</f>
        <v>35111992</v>
      </c>
      <c r="AA30" s="31">
        <v>2237756</v>
      </c>
      <c r="AB30" s="31">
        <v>479519</v>
      </c>
      <c r="AC30" s="82">
        <v>474724</v>
      </c>
      <c r="AD30" s="31">
        <f>SUM(AA30:AC30)</f>
        <v>3191999</v>
      </c>
      <c r="AE30" s="31">
        <v>24615317</v>
      </c>
      <c r="AF30" s="31">
        <v>5274711</v>
      </c>
      <c r="AG30" s="31">
        <v>5221964</v>
      </c>
      <c r="AH30" s="31">
        <f>SUM(AE30:AG30)</f>
        <v>35111992</v>
      </c>
      <c r="AI30" s="31">
        <v>24615317</v>
      </c>
      <c r="AJ30" s="31">
        <v>5274711</v>
      </c>
      <c r="AK30" s="31">
        <v>5221964</v>
      </c>
      <c r="AL30" s="31">
        <f>SUM(AI30:AK30)</f>
        <v>35111992</v>
      </c>
      <c r="AM30" s="31">
        <v>22019279</v>
      </c>
      <c r="AN30" s="31">
        <v>4718417</v>
      </c>
      <c r="AO30" s="82">
        <v>4671233</v>
      </c>
      <c r="AP30" s="31">
        <f>SUM(AM30:AO30)</f>
        <v>31408929</v>
      </c>
      <c r="AQ30" s="31">
        <v>22019279</v>
      </c>
      <c r="AR30" s="31">
        <v>4718417</v>
      </c>
      <c r="AS30" s="82">
        <v>4671233</v>
      </c>
      <c r="AT30" s="31">
        <f>SUM(AQ30:AS30)</f>
        <v>31408929</v>
      </c>
      <c r="AU30" s="31">
        <v>22386688</v>
      </c>
      <c r="AV30" s="31">
        <v>4797147</v>
      </c>
      <c r="AW30" s="82">
        <v>4749192</v>
      </c>
      <c r="AX30" s="31">
        <f>SUM(AU30:AW30)</f>
        <v>31933027</v>
      </c>
      <c r="AY30" s="31">
        <v>22378894</v>
      </c>
      <c r="AZ30" s="31">
        <v>4795477</v>
      </c>
      <c r="BA30" s="31">
        <v>4747522</v>
      </c>
      <c r="BB30" s="31">
        <f>SUM(AY30:BA30)</f>
        <v>31921893</v>
      </c>
      <c r="BC30" s="32">
        <f>G30+K30+O30+S30+W30+AA30+AE30+AI30+AM30+AQ30+AU30+AY30</f>
        <v>263349111</v>
      </c>
      <c r="BD30" s="32">
        <f>H30+L30+P30+T30+X30+AB30+AF30+AJ30+AN30+AR30+AV30+AZ30</f>
        <v>56431950</v>
      </c>
      <c r="BE30" s="32">
        <f>I30+M30+Q30+U30+Y30+AC30+AG30+AK30+AO30+AS30+AW30+BA30</f>
        <v>55867652</v>
      </c>
      <c r="BF30" s="32">
        <f>J30+N30+R30+V30+Z30+AD30+AH30+AL30+AP30+AT30+AX30+BB30</f>
        <v>375648713</v>
      </c>
    </row>
    <row r="31" spans="1:58" s="33" customFormat="1" ht="24.95" customHeight="1">
      <c r="A31" s="21">
        <v>23</v>
      </c>
      <c r="B31" s="21">
        <v>56</v>
      </c>
      <c r="C31" s="22" t="s">
        <v>66</v>
      </c>
      <c r="D31" s="85" t="s">
        <v>67</v>
      </c>
      <c r="E31" s="84">
        <v>16</v>
      </c>
      <c r="F31" s="83">
        <v>1185</v>
      </c>
      <c r="G31" s="31">
        <v>66898841</v>
      </c>
      <c r="H31" s="31">
        <v>14335466</v>
      </c>
      <c r="I31" s="31">
        <v>14192112</v>
      </c>
      <c r="J31" s="31">
        <f>SUM(G31:I31)</f>
        <v>95426419</v>
      </c>
      <c r="K31" s="31">
        <v>66898841</v>
      </c>
      <c r="L31" s="31">
        <v>14335466</v>
      </c>
      <c r="M31" s="31">
        <v>14192112</v>
      </c>
      <c r="N31" s="31">
        <f>SUM(K31:M31)</f>
        <v>95426419</v>
      </c>
      <c r="O31" s="31">
        <v>66898841</v>
      </c>
      <c r="P31" s="31">
        <v>14335466</v>
      </c>
      <c r="Q31" s="31">
        <v>14192112</v>
      </c>
      <c r="R31" s="31">
        <f>SUM(O31:Q31)</f>
        <v>95426419</v>
      </c>
      <c r="S31" s="31">
        <v>66898841</v>
      </c>
      <c r="T31" s="31">
        <v>14335466</v>
      </c>
      <c r="U31" s="31">
        <v>14192112</v>
      </c>
      <c r="V31" s="31">
        <f>SUM(S31:U31)</f>
        <v>95426419</v>
      </c>
      <c r="W31" s="31">
        <v>66898840</v>
      </c>
      <c r="X31" s="31">
        <v>14335466</v>
      </c>
      <c r="Y31" s="31">
        <v>14192112</v>
      </c>
      <c r="Z31" s="31">
        <f>SUM(W31:Y31)</f>
        <v>95426418</v>
      </c>
      <c r="AA31" s="31">
        <v>6081713</v>
      </c>
      <c r="AB31" s="31">
        <v>1303224</v>
      </c>
      <c r="AC31" s="82">
        <v>1290191</v>
      </c>
      <c r="AD31" s="31">
        <f>SUM(AA31:AC31)</f>
        <v>8675128</v>
      </c>
      <c r="AE31" s="31">
        <v>66898840</v>
      </c>
      <c r="AF31" s="31">
        <v>14335466</v>
      </c>
      <c r="AG31" s="31">
        <v>14192112</v>
      </c>
      <c r="AH31" s="31">
        <f>SUM(AE31:AG31)</f>
        <v>95426418</v>
      </c>
      <c r="AI31" s="31">
        <v>66898840</v>
      </c>
      <c r="AJ31" s="31">
        <v>14335466</v>
      </c>
      <c r="AK31" s="31">
        <v>14192112</v>
      </c>
      <c r="AL31" s="31">
        <f>SUM(AI31:AK31)</f>
        <v>95426418</v>
      </c>
      <c r="AM31" s="31">
        <v>59843399</v>
      </c>
      <c r="AN31" s="31">
        <v>12823585</v>
      </c>
      <c r="AO31" s="82">
        <v>12695350</v>
      </c>
      <c r="AP31" s="31">
        <f>SUM(AM31:AO31)</f>
        <v>85362334</v>
      </c>
      <c r="AQ31" s="31">
        <v>59843399</v>
      </c>
      <c r="AR31" s="31">
        <v>12823585</v>
      </c>
      <c r="AS31" s="82">
        <v>12695350</v>
      </c>
      <c r="AT31" s="31">
        <f>SUM(AQ31:AS31)</f>
        <v>85362334</v>
      </c>
      <c r="AU31" s="31">
        <v>60841933</v>
      </c>
      <c r="AV31" s="31">
        <v>13037556</v>
      </c>
      <c r="AW31" s="82">
        <v>12907226</v>
      </c>
      <c r="AX31" s="31">
        <f>SUM(AU31:AW31)</f>
        <v>86786715</v>
      </c>
      <c r="AY31" s="31">
        <v>60820751</v>
      </c>
      <c r="AZ31" s="31">
        <v>13033016</v>
      </c>
      <c r="BA31" s="31">
        <v>12902686</v>
      </c>
      <c r="BB31" s="31">
        <f>SUM(AY31:BA31)</f>
        <v>86756453</v>
      </c>
      <c r="BC31" s="32">
        <f>G31+K31+O31+S31+W31+AA31+AE31+AI31+AM31+AQ31+AU31+AY31</f>
        <v>715723079</v>
      </c>
      <c r="BD31" s="32">
        <f>H31+L31+P31+T31+X31+AB31+AF31+AJ31+AN31+AR31+AV31+AZ31</f>
        <v>153369228</v>
      </c>
      <c r="BE31" s="32">
        <f>I31+M31+Q31+U31+Y31+AC31+AG31+AK31+AO31+AS31+AW31+BA31</f>
        <v>151835587</v>
      </c>
      <c r="BF31" s="32">
        <f>J31+N31+R31+V31+Z31+AD31+AH31+AL31+AP31+AT31+AX31+BB31</f>
        <v>1020927894</v>
      </c>
    </row>
    <row r="32" spans="1:58" s="33" customFormat="1" ht="24.95" customHeight="1">
      <c r="A32" s="21">
        <v>24</v>
      </c>
      <c r="B32" s="21">
        <v>11</v>
      </c>
      <c r="C32" s="22" t="s">
        <v>68</v>
      </c>
      <c r="D32" s="85" t="s">
        <v>69</v>
      </c>
      <c r="E32" s="84">
        <v>8</v>
      </c>
      <c r="F32" s="83">
        <v>575</v>
      </c>
      <c r="G32" s="31">
        <v>38530558</v>
      </c>
      <c r="H32" s="31">
        <v>8256548</v>
      </c>
      <c r="I32" s="31">
        <v>8173983</v>
      </c>
      <c r="J32" s="31">
        <f>SUM(G32:I32)</f>
        <v>54961089</v>
      </c>
      <c r="K32" s="31">
        <v>38530558</v>
      </c>
      <c r="L32" s="31">
        <v>8256548</v>
      </c>
      <c r="M32" s="31">
        <v>8173983</v>
      </c>
      <c r="N32" s="31">
        <f>SUM(K32:M32)</f>
        <v>54961089</v>
      </c>
      <c r="O32" s="31">
        <v>38530558</v>
      </c>
      <c r="P32" s="31">
        <v>8256548</v>
      </c>
      <c r="Q32" s="31">
        <v>8173983</v>
      </c>
      <c r="R32" s="31">
        <f>SUM(O32:Q32)</f>
        <v>54961089</v>
      </c>
      <c r="S32" s="31">
        <v>38530558</v>
      </c>
      <c r="T32" s="31">
        <v>8256548</v>
      </c>
      <c r="U32" s="31">
        <v>8173983</v>
      </c>
      <c r="V32" s="31">
        <f>SUM(S32:U32)</f>
        <v>54961089</v>
      </c>
      <c r="W32" s="31">
        <v>38530558</v>
      </c>
      <c r="X32" s="31">
        <v>8256548</v>
      </c>
      <c r="Y32" s="31">
        <v>8173983</v>
      </c>
      <c r="Z32" s="31">
        <f>SUM(W32:Y32)</f>
        <v>54961089</v>
      </c>
      <c r="AA32" s="31">
        <v>3502778</v>
      </c>
      <c r="AB32" s="31">
        <v>750595</v>
      </c>
      <c r="AC32" s="82">
        <v>743089</v>
      </c>
      <c r="AD32" s="31">
        <f>SUM(AA32:AC32)</f>
        <v>4996462</v>
      </c>
      <c r="AE32" s="31">
        <v>38530558</v>
      </c>
      <c r="AF32" s="31">
        <v>8256548</v>
      </c>
      <c r="AG32" s="31">
        <v>8173983</v>
      </c>
      <c r="AH32" s="31">
        <f>SUM(AE32:AG32)</f>
        <v>54961089</v>
      </c>
      <c r="AI32" s="31">
        <v>38530558</v>
      </c>
      <c r="AJ32" s="31">
        <v>8256548</v>
      </c>
      <c r="AK32" s="31">
        <v>8173983</v>
      </c>
      <c r="AL32" s="31">
        <f>SUM(AI32:AK32)</f>
        <v>54961089</v>
      </c>
      <c r="AM32" s="31">
        <v>34466959</v>
      </c>
      <c r="AN32" s="31">
        <v>7385776</v>
      </c>
      <c r="AO32" s="82">
        <v>7311919</v>
      </c>
      <c r="AP32" s="31">
        <f>SUM(AM32:AO32)</f>
        <v>49164654</v>
      </c>
      <c r="AQ32" s="31">
        <v>34466959</v>
      </c>
      <c r="AR32" s="31">
        <v>7385776</v>
      </c>
      <c r="AS32" s="82">
        <v>7311919</v>
      </c>
      <c r="AT32" s="31">
        <f>SUM(AQ32:AS32)</f>
        <v>49164654</v>
      </c>
      <c r="AU32" s="31">
        <v>35042067</v>
      </c>
      <c r="AV32" s="31">
        <v>7509014</v>
      </c>
      <c r="AW32" s="82">
        <v>7433950</v>
      </c>
      <c r="AX32" s="31">
        <f>SUM(AU32:AW32)</f>
        <v>49985031</v>
      </c>
      <c r="AY32" s="31">
        <v>35029867</v>
      </c>
      <c r="AZ32" s="31">
        <v>7506399</v>
      </c>
      <c r="BA32" s="31">
        <v>7431335</v>
      </c>
      <c r="BB32" s="31">
        <f>SUM(AY32:BA32)</f>
        <v>49967601</v>
      </c>
      <c r="BC32" s="32">
        <f>G32+K32+O32+S32+W32+AA32+AE32+AI32+AM32+AQ32+AU32+AY32</f>
        <v>412222536</v>
      </c>
      <c r="BD32" s="32">
        <f>H32+L32+P32+T32+X32+AB32+AF32+AJ32+AN32+AR32+AV32+AZ32</f>
        <v>88333396</v>
      </c>
      <c r="BE32" s="32">
        <f>I32+M32+Q32+U32+Y32+AC32+AG32+AK32+AO32+AS32+AW32+BA32</f>
        <v>87450093</v>
      </c>
      <c r="BF32" s="32">
        <f>J32+N32+R32+V32+Z32+AD32+AH32+AL32+AP32+AT32+AX32+BB32</f>
        <v>588006025</v>
      </c>
    </row>
    <row r="33" spans="1:58" s="33" customFormat="1" ht="24.95" customHeight="1">
      <c r="A33" s="21">
        <v>25</v>
      </c>
      <c r="B33" s="21">
        <v>68</v>
      </c>
      <c r="C33" s="22" t="s">
        <v>70</v>
      </c>
      <c r="D33" s="85" t="s">
        <v>71</v>
      </c>
      <c r="E33" s="84">
        <v>8</v>
      </c>
      <c r="F33" s="83">
        <v>471</v>
      </c>
      <c r="G33" s="31">
        <v>31315150</v>
      </c>
      <c r="H33" s="31">
        <v>6710389</v>
      </c>
      <c r="I33" s="31">
        <v>6643286</v>
      </c>
      <c r="J33" s="31">
        <f>SUM(G33:I33)</f>
        <v>44668825</v>
      </c>
      <c r="K33" s="31">
        <v>31315150</v>
      </c>
      <c r="L33" s="31">
        <v>6710389</v>
      </c>
      <c r="M33" s="31">
        <v>6643286</v>
      </c>
      <c r="N33" s="31">
        <f>SUM(K33:M33)</f>
        <v>44668825</v>
      </c>
      <c r="O33" s="31">
        <v>31315150</v>
      </c>
      <c r="P33" s="31">
        <v>6710389</v>
      </c>
      <c r="Q33" s="31">
        <v>6643286</v>
      </c>
      <c r="R33" s="31">
        <f>SUM(O33:Q33)</f>
        <v>44668825</v>
      </c>
      <c r="S33" s="31">
        <v>31315150</v>
      </c>
      <c r="T33" s="31">
        <v>6710389</v>
      </c>
      <c r="U33" s="31">
        <v>6643286</v>
      </c>
      <c r="V33" s="31">
        <f>SUM(S33:U33)</f>
        <v>44668825</v>
      </c>
      <c r="W33" s="31">
        <v>31315150</v>
      </c>
      <c r="X33" s="31">
        <v>6710389</v>
      </c>
      <c r="Y33" s="31">
        <v>6643286</v>
      </c>
      <c r="Z33" s="31">
        <f>SUM(W33:Y33)</f>
        <v>44668825</v>
      </c>
      <c r="AA33" s="31">
        <v>2846832</v>
      </c>
      <c r="AB33" s="31">
        <v>610035</v>
      </c>
      <c r="AC33" s="82">
        <v>603935</v>
      </c>
      <c r="AD33" s="31">
        <f>SUM(AA33:AC33)</f>
        <v>4060802</v>
      </c>
      <c r="AE33" s="31">
        <v>31315150</v>
      </c>
      <c r="AF33" s="31">
        <v>6710389</v>
      </c>
      <c r="AG33" s="31">
        <v>6643286</v>
      </c>
      <c r="AH33" s="31">
        <f>SUM(AE33:AG33)</f>
        <v>44668825</v>
      </c>
      <c r="AI33" s="31">
        <v>31315150</v>
      </c>
      <c r="AJ33" s="31">
        <v>6710389</v>
      </c>
      <c r="AK33" s="31">
        <v>6643286</v>
      </c>
      <c r="AL33" s="31">
        <f>SUM(AI33:AK33)</f>
        <v>44668825</v>
      </c>
      <c r="AM33" s="31">
        <v>28012519</v>
      </c>
      <c r="AN33" s="31">
        <v>6002682</v>
      </c>
      <c r="AO33" s="82">
        <v>5942656</v>
      </c>
      <c r="AP33" s="31">
        <f>SUM(AM33:AO33)</f>
        <v>39957857</v>
      </c>
      <c r="AQ33" s="31">
        <v>28012519</v>
      </c>
      <c r="AR33" s="31">
        <v>6002682</v>
      </c>
      <c r="AS33" s="82">
        <v>5942656</v>
      </c>
      <c r="AT33" s="31">
        <f>SUM(AQ33:AS33)</f>
        <v>39957857</v>
      </c>
      <c r="AU33" s="31">
        <v>28479929</v>
      </c>
      <c r="AV33" s="31">
        <v>6102842</v>
      </c>
      <c r="AW33" s="82">
        <v>6041834</v>
      </c>
      <c r="AX33" s="31">
        <f>SUM(AU33:AW33)</f>
        <v>40624605</v>
      </c>
      <c r="AY33" s="31">
        <v>28470014</v>
      </c>
      <c r="AZ33" s="31">
        <v>6100716</v>
      </c>
      <c r="BA33" s="31">
        <v>6039709</v>
      </c>
      <c r="BB33" s="31">
        <f>SUM(AY33:BA33)</f>
        <v>40610439</v>
      </c>
      <c r="BC33" s="32">
        <f>G33+K33+O33+S33+W33+AA33+AE33+AI33+AM33+AQ33+AU33+AY33</f>
        <v>335027863</v>
      </c>
      <c r="BD33" s="32">
        <f>H33+L33+P33+T33+X33+AB33+AF33+AJ33+AN33+AR33+AV33+AZ33</f>
        <v>71791680</v>
      </c>
      <c r="BE33" s="32">
        <f>I33+M33+Q33+U33+Y33+AC33+AG33+AK33+AO33+AS33+AW33+BA33</f>
        <v>71073792</v>
      </c>
      <c r="BF33" s="32">
        <f>J33+N33+R33+V33+Z33+AD33+AH33+AL33+AP33+AT33+AX33+BB33</f>
        <v>477893335</v>
      </c>
    </row>
    <row r="34" spans="1:58" s="33" customFormat="1" ht="24.95" customHeight="1">
      <c r="A34" s="21">
        <v>26</v>
      </c>
      <c r="B34" s="35">
        <v>66</v>
      </c>
      <c r="C34" s="22" t="s">
        <v>72</v>
      </c>
      <c r="D34" s="85" t="s">
        <v>73</v>
      </c>
      <c r="E34" s="84">
        <v>7</v>
      </c>
      <c r="F34" s="83">
        <v>594</v>
      </c>
      <c r="G34" s="31">
        <v>36780893</v>
      </c>
      <c r="H34" s="31">
        <v>7881620</v>
      </c>
      <c r="I34" s="31">
        <v>7802804</v>
      </c>
      <c r="J34" s="31">
        <f>SUM(G34:I34)</f>
        <v>52465317</v>
      </c>
      <c r="K34" s="31">
        <v>36780893</v>
      </c>
      <c r="L34" s="31">
        <v>7881620</v>
      </c>
      <c r="M34" s="31">
        <v>7802804</v>
      </c>
      <c r="N34" s="31">
        <f>SUM(K34:M34)</f>
        <v>52465317</v>
      </c>
      <c r="O34" s="31">
        <v>36780893</v>
      </c>
      <c r="P34" s="31">
        <v>7881620</v>
      </c>
      <c r="Q34" s="31">
        <v>7802804</v>
      </c>
      <c r="R34" s="31">
        <f>SUM(O34:Q34)</f>
        <v>52465317</v>
      </c>
      <c r="S34" s="31">
        <v>36780893</v>
      </c>
      <c r="T34" s="31">
        <v>7881620</v>
      </c>
      <c r="U34" s="31">
        <v>7802804</v>
      </c>
      <c r="V34" s="31">
        <f>SUM(S34:U34)</f>
        <v>52465317</v>
      </c>
      <c r="W34" s="31">
        <v>36780893</v>
      </c>
      <c r="X34" s="31">
        <v>7881620</v>
      </c>
      <c r="Y34" s="31">
        <v>7802804</v>
      </c>
      <c r="Z34" s="31">
        <f>SUM(W34:Y34)</f>
        <v>52465317</v>
      </c>
      <c r="AA34" s="31">
        <v>3343718</v>
      </c>
      <c r="AB34" s="31">
        <v>716511</v>
      </c>
      <c r="AC34" s="82">
        <v>709346</v>
      </c>
      <c r="AD34" s="31">
        <f>SUM(AA34:AC34)</f>
        <v>4769575</v>
      </c>
      <c r="AE34" s="31">
        <v>36780893</v>
      </c>
      <c r="AF34" s="31">
        <v>7881620</v>
      </c>
      <c r="AG34" s="31">
        <v>7802804</v>
      </c>
      <c r="AH34" s="31">
        <f>SUM(AE34:AG34)</f>
        <v>52465317</v>
      </c>
      <c r="AI34" s="31">
        <v>36780893</v>
      </c>
      <c r="AJ34" s="31">
        <v>7881620</v>
      </c>
      <c r="AK34" s="31">
        <v>7802804</v>
      </c>
      <c r="AL34" s="31">
        <f>SUM(AI34:AK34)</f>
        <v>52465317</v>
      </c>
      <c r="AM34" s="31">
        <v>32901821</v>
      </c>
      <c r="AN34" s="31">
        <v>7050390</v>
      </c>
      <c r="AO34" s="82">
        <v>6979886</v>
      </c>
      <c r="AP34" s="31">
        <f>SUM(AM34:AO34)</f>
        <v>46932097</v>
      </c>
      <c r="AQ34" s="31">
        <v>32901821</v>
      </c>
      <c r="AR34" s="31">
        <v>7050390</v>
      </c>
      <c r="AS34" s="82">
        <v>6979886</v>
      </c>
      <c r="AT34" s="31">
        <f>SUM(AQ34:AS34)</f>
        <v>46932097</v>
      </c>
      <c r="AU34" s="31">
        <v>33450813</v>
      </c>
      <c r="AV34" s="31">
        <v>7168031</v>
      </c>
      <c r="AW34" s="82">
        <v>7096376</v>
      </c>
      <c r="AX34" s="31">
        <f>SUM(AU34:AW34)</f>
        <v>47715220</v>
      </c>
      <c r="AY34" s="31">
        <v>33439167</v>
      </c>
      <c r="AZ34" s="31">
        <v>7165535</v>
      </c>
      <c r="BA34" s="31">
        <v>7093879</v>
      </c>
      <c r="BB34" s="31">
        <f>SUM(AY34:BA34)</f>
        <v>47698581</v>
      </c>
      <c r="BC34" s="32">
        <f>G34+K34+O34+S34+W34+AA34+AE34+AI34+AM34+AQ34+AU34+AY34</f>
        <v>393503591</v>
      </c>
      <c r="BD34" s="32">
        <f>H34+L34+P34+T34+X34+AB34+AF34+AJ34+AN34+AR34+AV34+AZ34</f>
        <v>84322197</v>
      </c>
      <c r="BE34" s="32">
        <f>I34+M34+Q34+U34+Y34+AC34+AG34+AK34+AO34+AS34+AW34+BA34</f>
        <v>83479001</v>
      </c>
      <c r="BF34" s="32">
        <f>J34+N34+R34+V34+Z34+AD34+AH34+AL34+AP34+AT34+AX34+BB34</f>
        <v>561304789</v>
      </c>
    </row>
    <row r="35" spans="1:58" s="33" customFormat="1" ht="24.95" customHeight="1">
      <c r="A35" s="21">
        <v>27</v>
      </c>
      <c r="B35" s="21">
        <v>41</v>
      </c>
      <c r="C35" s="22" t="s">
        <v>74</v>
      </c>
      <c r="D35" s="85" t="s">
        <v>75</v>
      </c>
      <c r="E35" s="84">
        <v>13</v>
      </c>
      <c r="F35" s="83">
        <v>834</v>
      </c>
      <c r="G35" s="31">
        <v>58512747</v>
      </c>
      <c r="H35" s="31">
        <v>12538446</v>
      </c>
      <c r="I35" s="31">
        <v>12413062</v>
      </c>
      <c r="J35" s="31">
        <f>SUM(G35:I35)</f>
        <v>83464255</v>
      </c>
      <c r="K35" s="31">
        <v>58512747</v>
      </c>
      <c r="L35" s="31">
        <v>12538446</v>
      </c>
      <c r="M35" s="31">
        <v>12413062</v>
      </c>
      <c r="N35" s="31">
        <f>SUM(K35:M35)</f>
        <v>83464255</v>
      </c>
      <c r="O35" s="31">
        <v>58512747</v>
      </c>
      <c r="P35" s="31">
        <v>12538446</v>
      </c>
      <c r="Q35" s="31">
        <v>12413062</v>
      </c>
      <c r="R35" s="31">
        <f>SUM(O35:Q35)</f>
        <v>83464255</v>
      </c>
      <c r="S35" s="31">
        <v>58512747</v>
      </c>
      <c r="T35" s="31">
        <v>12538446</v>
      </c>
      <c r="U35" s="31">
        <v>12413062</v>
      </c>
      <c r="V35" s="31">
        <f>SUM(S35:U35)</f>
        <v>83464255</v>
      </c>
      <c r="W35" s="31">
        <v>58512746</v>
      </c>
      <c r="X35" s="31">
        <v>12538446</v>
      </c>
      <c r="Y35" s="31">
        <v>12413062</v>
      </c>
      <c r="Z35" s="31">
        <f>SUM(W35:Y35)</f>
        <v>83464254</v>
      </c>
      <c r="AA35" s="31">
        <v>5319341</v>
      </c>
      <c r="AB35" s="31">
        <v>1139859</v>
      </c>
      <c r="AC35" s="82">
        <v>1128460</v>
      </c>
      <c r="AD35" s="31">
        <f>SUM(AA35:AC35)</f>
        <v>7587660</v>
      </c>
      <c r="AE35" s="31">
        <v>58512746</v>
      </c>
      <c r="AF35" s="31">
        <v>12538446</v>
      </c>
      <c r="AG35" s="31">
        <v>12413062</v>
      </c>
      <c r="AH35" s="31">
        <f>SUM(AE35:AG35)</f>
        <v>83464254</v>
      </c>
      <c r="AI35" s="31">
        <v>58512746</v>
      </c>
      <c r="AJ35" s="31">
        <v>12538446</v>
      </c>
      <c r="AK35" s="31">
        <v>12413062</v>
      </c>
      <c r="AL35" s="31">
        <f>SUM(AI35:AK35)</f>
        <v>83464254</v>
      </c>
      <c r="AM35" s="31">
        <v>52341739</v>
      </c>
      <c r="AN35" s="31">
        <v>11216086</v>
      </c>
      <c r="AO35" s="82">
        <v>11103926</v>
      </c>
      <c r="AP35" s="31">
        <f>SUM(AM35:AO35)</f>
        <v>74661751</v>
      </c>
      <c r="AQ35" s="31">
        <v>52341739</v>
      </c>
      <c r="AR35" s="31">
        <v>11216086</v>
      </c>
      <c r="AS35" s="82">
        <v>11103926</v>
      </c>
      <c r="AT35" s="31">
        <f>SUM(AQ35:AS35)</f>
        <v>74661751</v>
      </c>
      <c r="AU35" s="31">
        <v>53215101</v>
      </c>
      <c r="AV35" s="31">
        <v>11403235</v>
      </c>
      <c r="AW35" s="82">
        <v>11289243</v>
      </c>
      <c r="AX35" s="31">
        <f>SUM(AU35:AW35)</f>
        <v>75907579</v>
      </c>
      <c r="AY35" s="31">
        <v>53196575</v>
      </c>
      <c r="AZ35" s="31">
        <v>11399264</v>
      </c>
      <c r="BA35" s="31">
        <v>11285272</v>
      </c>
      <c r="BB35" s="31">
        <f>SUM(AY35:BA35)</f>
        <v>75881111</v>
      </c>
      <c r="BC35" s="32">
        <f>G35+K35+O35+S35+W35+AA35+AE35+AI35+AM35+AQ35+AU35+AY35</f>
        <v>626003721</v>
      </c>
      <c r="BD35" s="32">
        <f>H35+L35+P35+T35+X35+AB35+AF35+AJ35+AN35+AR35+AV35+AZ35</f>
        <v>134143652</v>
      </c>
      <c r="BE35" s="32">
        <f>I35+M35+Q35+U35+Y35+AC35+AG35+AK35+AO35+AS35+AW35+BA35</f>
        <v>132802261</v>
      </c>
      <c r="BF35" s="32">
        <f>J35+N35+R35+V35+Z35+AD35+AH35+AL35+AP35+AT35+AX35+BB35</f>
        <v>892949634</v>
      </c>
    </row>
    <row r="36" spans="1:58" s="33" customFormat="1" ht="24.95" customHeight="1">
      <c r="A36" s="21">
        <v>28</v>
      </c>
      <c r="B36" s="21">
        <v>15</v>
      </c>
      <c r="C36" s="22" t="s">
        <v>76</v>
      </c>
      <c r="D36" s="85" t="s">
        <v>77</v>
      </c>
      <c r="E36" s="84">
        <v>9</v>
      </c>
      <c r="F36" s="83">
        <v>564</v>
      </c>
      <c r="G36" s="31">
        <v>41268903</v>
      </c>
      <c r="H36" s="31">
        <v>8843336</v>
      </c>
      <c r="I36" s="31">
        <v>8754903</v>
      </c>
      <c r="J36" s="31">
        <f>SUM(G36:I36)</f>
        <v>58867142</v>
      </c>
      <c r="K36" s="31">
        <v>41268903</v>
      </c>
      <c r="L36" s="31">
        <v>8843336</v>
      </c>
      <c r="M36" s="31">
        <v>8754903</v>
      </c>
      <c r="N36" s="31">
        <f>SUM(K36:M36)</f>
        <v>58867142</v>
      </c>
      <c r="O36" s="31">
        <v>41268903</v>
      </c>
      <c r="P36" s="31">
        <v>8843336</v>
      </c>
      <c r="Q36" s="31">
        <v>8754903</v>
      </c>
      <c r="R36" s="31">
        <f>SUM(O36:Q36)</f>
        <v>58867142</v>
      </c>
      <c r="S36" s="31">
        <v>41268903</v>
      </c>
      <c r="T36" s="31">
        <v>8843336</v>
      </c>
      <c r="U36" s="31">
        <v>8754903</v>
      </c>
      <c r="V36" s="31">
        <f>SUM(S36:U36)</f>
        <v>58867142</v>
      </c>
      <c r="W36" s="31">
        <v>41268899</v>
      </c>
      <c r="X36" s="31">
        <v>8843336</v>
      </c>
      <c r="Y36" s="31">
        <v>8754902</v>
      </c>
      <c r="Z36" s="31">
        <f>SUM(W36:Y36)</f>
        <v>58867137</v>
      </c>
      <c r="AA36" s="31">
        <v>3751718</v>
      </c>
      <c r="AB36" s="31">
        <v>803940</v>
      </c>
      <c r="AC36" s="82">
        <v>795900</v>
      </c>
      <c r="AD36" s="31">
        <f>SUM(AA36:AC36)</f>
        <v>5351558</v>
      </c>
      <c r="AE36" s="31">
        <v>41268899</v>
      </c>
      <c r="AF36" s="31">
        <v>8843336</v>
      </c>
      <c r="AG36" s="31">
        <v>8754902</v>
      </c>
      <c r="AH36" s="31">
        <f>SUM(AE36:AG36)</f>
        <v>58867137</v>
      </c>
      <c r="AI36" s="31">
        <v>41268899</v>
      </c>
      <c r="AJ36" s="31">
        <v>8843336</v>
      </c>
      <c r="AK36" s="31">
        <v>8754902</v>
      </c>
      <c r="AL36" s="31">
        <f>SUM(AI36:AK36)</f>
        <v>58867137</v>
      </c>
      <c r="AM36" s="31">
        <v>36916503</v>
      </c>
      <c r="AN36" s="31">
        <v>7910679</v>
      </c>
      <c r="AO36" s="82">
        <v>7831572</v>
      </c>
      <c r="AP36" s="31">
        <f>SUM(AM36:AO36)</f>
        <v>52658754</v>
      </c>
      <c r="AQ36" s="31">
        <v>36916503</v>
      </c>
      <c r="AR36" s="31">
        <v>7910679</v>
      </c>
      <c r="AS36" s="82">
        <v>7831572</v>
      </c>
      <c r="AT36" s="31">
        <f>SUM(AQ36:AS36)</f>
        <v>52658754</v>
      </c>
      <c r="AU36" s="31">
        <v>37532483</v>
      </c>
      <c r="AV36" s="31">
        <v>8042675</v>
      </c>
      <c r="AW36" s="82">
        <v>7962276</v>
      </c>
      <c r="AX36" s="31">
        <f>SUM(AU36:AW36)</f>
        <v>53537434</v>
      </c>
      <c r="AY36" s="31">
        <v>37519416</v>
      </c>
      <c r="AZ36" s="31">
        <v>8039874</v>
      </c>
      <c r="BA36" s="31">
        <v>7959475</v>
      </c>
      <c r="BB36" s="31">
        <f>SUM(AY36:BA36)</f>
        <v>53518765</v>
      </c>
      <c r="BC36" s="32">
        <f>G36+K36+O36+S36+W36+AA36+AE36+AI36+AM36+AQ36+AU36+AY36</f>
        <v>441518932</v>
      </c>
      <c r="BD36" s="32">
        <f>H36+L36+P36+T36+X36+AB36+AF36+AJ36+AN36+AR36+AV36+AZ36</f>
        <v>94611199</v>
      </c>
      <c r="BE36" s="32">
        <f>I36+M36+Q36+U36+Y36+AC36+AG36+AK36+AO36+AS36+AW36+BA36</f>
        <v>93665113</v>
      </c>
      <c r="BF36" s="32">
        <f>J36+N36+R36+V36+Z36+AD36+AH36+AL36+AP36+AT36+AX36+BB36</f>
        <v>629795244</v>
      </c>
    </row>
    <row r="37" spans="1:58" s="33" customFormat="1" ht="34.5" customHeight="1">
      <c r="A37" s="21">
        <v>29</v>
      </c>
      <c r="B37" s="21">
        <v>4</v>
      </c>
      <c r="C37" s="22" t="s">
        <v>78</v>
      </c>
      <c r="D37" s="85" t="s">
        <v>79</v>
      </c>
      <c r="E37" s="84">
        <f>4-1</f>
        <v>3</v>
      </c>
      <c r="F37" s="83">
        <v>88</v>
      </c>
      <c r="G37" s="31">
        <v>8351494</v>
      </c>
      <c r="H37" s="31">
        <v>1789606</v>
      </c>
      <c r="I37" s="31">
        <v>1771710</v>
      </c>
      <c r="J37" s="31">
        <f>SUM(G37:I37)</f>
        <v>11912810</v>
      </c>
      <c r="K37" s="31">
        <v>8351494</v>
      </c>
      <c r="L37" s="31">
        <v>1789606</v>
      </c>
      <c r="M37" s="31">
        <v>1771710</v>
      </c>
      <c r="N37" s="31">
        <f>SUM(K37:M37)</f>
        <v>11912810</v>
      </c>
      <c r="O37" s="31">
        <v>8351494</v>
      </c>
      <c r="P37" s="31">
        <v>1789606</v>
      </c>
      <c r="Q37" s="31">
        <v>1771710</v>
      </c>
      <c r="R37" s="31">
        <f>SUM(O37:Q37)</f>
        <v>11912810</v>
      </c>
      <c r="S37" s="31">
        <v>8351494</v>
      </c>
      <c r="T37" s="31">
        <v>1789606</v>
      </c>
      <c r="U37" s="31">
        <v>1771710</v>
      </c>
      <c r="V37" s="31">
        <f>SUM(S37:U37)</f>
        <v>11912810</v>
      </c>
      <c r="W37" s="31">
        <v>8351495</v>
      </c>
      <c r="X37" s="31">
        <v>1789607</v>
      </c>
      <c r="Y37" s="31">
        <v>1771710</v>
      </c>
      <c r="Z37" s="31">
        <f>SUM(W37:Y37)</f>
        <v>11912812</v>
      </c>
      <c r="AA37" s="31">
        <v>759227</v>
      </c>
      <c r="AB37" s="31">
        <v>162695</v>
      </c>
      <c r="AC37" s="82">
        <v>161064</v>
      </c>
      <c r="AD37" s="31">
        <f>SUM(AA37:AC37)</f>
        <v>1082986</v>
      </c>
      <c r="AE37" s="31">
        <v>8351495</v>
      </c>
      <c r="AF37" s="31">
        <v>1789607</v>
      </c>
      <c r="AG37" s="31">
        <v>1771710</v>
      </c>
      <c r="AH37" s="31">
        <f>SUM(AE37:AG37)</f>
        <v>11912812</v>
      </c>
      <c r="AI37" s="31">
        <v>8351495</v>
      </c>
      <c r="AJ37" s="31">
        <v>1789607</v>
      </c>
      <c r="AK37" s="31">
        <v>1771710</v>
      </c>
      <c r="AL37" s="31">
        <f>SUM(AI37:AK37)</f>
        <v>11912812</v>
      </c>
      <c r="AM37" s="31">
        <v>7470709</v>
      </c>
      <c r="AN37" s="31">
        <v>1600871</v>
      </c>
      <c r="AO37" s="82">
        <v>1584858</v>
      </c>
      <c r="AP37" s="31">
        <f>SUM(AM37:AO37)</f>
        <v>10656438</v>
      </c>
      <c r="AQ37" s="31">
        <v>7470709</v>
      </c>
      <c r="AR37" s="31">
        <v>1600871</v>
      </c>
      <c r="AS37" s="82">
        <v>1584858</v>
      </c>
      <c r="AT37" s="31">
        <f>SUM(AQ37:AS37)</f>
        <v>10656438</v>
      </c>
      <c r="AU37" s="31">
        <v>7595368</v>
      </c>
      <c r="AV37" s="31">
        <v>1627578</v>
      </c>
      <c r="AW37" s="87">
        <v>1611309</v>
      </c>
      <c r="AX37" s="31">
        <f>SUM(AU37:AW37)</f>
        <v>10834255</v>
      </c>
      <c r="AY37" s="31">
        <v>7592721</v>
      </c>
      <c r="AZ37" s="31">
        <v>1627014</v>
      </c>
      <c r="BA37" s="31">
        <v>1610741</v>
      </c>
      <c r="BB37" s="31">
        <f>SUM(AY37:BA37)</f>
        <v>10830476</v>
      </c>
      <c r="BC37" s="32">
        <f>G37+K37+O37+S37+W37+AA37+AE37+AI37+AM37+AQ37+AU37+AY37</f>
        <v>89349195</v>
      </c>
      <c r="BD37" s="32">
        <f>H37+L37+P37+T37+X37+AB37+AF37+AJ37+AN37+AR37+AV37+AZ37</f>
        <v>19146274</v>
      </c>
      <c r="BE37" s="32">
        <f>I37+M37+Q37+U37+Y37+AC37+AG37+AK37+AO37+AS37+AW37+BA37</f>
        <v>18954800</v>
      </c>
      <c r="BF37" s="32">
        <f>J37+N37+R37+V37+Z37+AD37+AH37+AL37+AP37+AT37+AX37+BB37</f>
        <v>127450269</v>
      </c>
    </row>
    <row r="38" spans="1:58" s="33" customFormat="1" ht="24.95" customHeight="1">
      <c r="A38" s="21">
        <v>30</v>
      </c>
      <c r="B38" s="21">
        <v>3</v>
      </c>
      <c r="C38" s="22" t="s">
        <v>80</v>
      </c>
      <c r="D38" s="85" t="s">
        <v>81</v>
      </c>
      <c r="E38" s="84">
        <v>4</v>
      </c>
      <c r="F38" s="83">
        <v>161</v>
      </c>
      <c r="G38" s="31">
        <v>17225919</v>
      </c>
      <c r="H38" s="31">
        <v>3691268</v>
      </c>
      <c r="I38" s="31">
        <v>3654356</v>
      </c>
      <c r="J38" s="31">
        <f>SUM(G38:I38)</f>
        <v>24571543</v>
      </c>
      <c r="K38" s="31">
        <v>17225919</v>
      </c>
      <c r="L38" s="31">
        <v>3691268</v>
      </c>
      <c r="M38" s="31">
        <v>3654356</v>
      </c>
      <c r="N38" s="31">
        <f>SUM(K38:M38)</f>
        <v>24571543</v>
      </c>
      <c r="O38" s="31">
        <v>17225919</v>
      </c>
      <c r="P38" s="31">
        <v>3691268</v>
      </c>
      <c r="Q38" s="31">
        <v>3654356</v>
      </c>
      <c r="R38" s="31">
        <f>SUM(O38:Q38)</f>
        <v>24571543</v>
      </c>
      <c r="S38" s="31">
        <v>17225919</v>
      </c>
      <c r="T38" s="31">
        <v>3691268</v>
      </c>
      <c r="U38" s="31">
        <v>3654356</v>
      </c>
      <c r="V38" s="31">
        <f>SUM(S38:U38)</f>
        <v>24571543</v>
      </c>
      <c r="W38" s="31">
        <v>17225918</v>
      </c>
      <c r="X38" s="31">
        <v>3691268</v>
      </c>
      <c r="Y38" s="31">
        <v>3654356</v>
      </c>
      <c r="Z38" s="31">
        <f>SUM(W38:Y38)</f>
        <v>24571542</v>
      </c>
      <c r="AA38" s="31">
        <v>1565993</v>
      </c>
      <c r="AB38" s="31">
        <v>335570</v>
      </c>
      <c r="AC38" s="82">
        <v>332214</v>
      </c>
      <c r="AD38" s="31">
        <f>SUM(AA38:AC38)</f>
        <v>2233777</v>
      </c>
      <c r="AE38" s="31">
        <v>17225918</v>
      </c>
      <c r="AF38" s="31">
        <v>3691268</v>
      </c>
      <c r="AG38" s="31">
        <v>3654356</v>
      </c>
      <c r="AH38" s="31">
        <f>SUM(AE38:AG38)</f>
        <v>24571542</v>
      </c>
      <c r="AI38" s="31">
        <v>17225918</v>
      </c>
      <c r="AJ38" s="31">
        <v>3691268</v>
      </c>
      <c r="AK38" s="31">
        <v>3654356</v>
      </c>
      <c r="AL38" s="31">
        <f>SUM(AI38:AK38)</f>
        <v>24571542</v>
      </c>
      <c r="AM38" s="31">
        <v>15409199</v>
      </c>
      <c r="AN38" s="31">
        <v>3301971</v>
      </c>
      <c r="AO38" s="82">
        <v>3268951</v>
      </c>
      <c r="AP38" s="31">
        <f>SUM(AM38:AO38)</f>
        <v>21980121</v>
      </c>
      <c r="AQ38" s="31">
        <v>15409199</v>
      </c>
      <c r="AR38" s="31">
        <v>3301971</v>
      </c>
      <c r="AS38" s="82">
        <v>3268951</v>
      </c>
      <c r="AT38" s="31">
        <f>SUM(AQ38:AS38)</f>
        <v>21980121</v>
      </c>
      <c r="AU38" s="31">
        <v>15666313</v>
      </c>
      <c r="AV38" s="31">
        <v>3357067</v>
      </c>
      <c r="AW38" s="82">
        <v>3323508</v>
      </c>
      <c r="AX38" s="31">
        <f>SUM(AU38:AW38)</f>
        <v>22346888</v>
      </c>
      <c r="AY38" s="31">
        <v>15660859</v>
      </c>
      <c r="AZ38" s="31">
        <v>3355898</v>
      </c>
      <c r="BA38" s="31">
        <v>3322339</v>
      </c>
      <c r="BB38" s="31">
        <f>SUM(AY38:BA38)</f>
        <v>22339096</v>
      </c>
      <c r="BC38" s="32">
        <f>G38+K38+O38+S38+W38+AA38+AE38+AI38+AM38+AQ38+AU38+AY38</f>
        <v>184292993</v>
      </c>
      <c r="BD38" s="32">
        <f>H38+L38+P38+T38+X38+AB38+AF38+AJ38+AN38+AR38+AV38+AZ38</f>
        <v>39491353</v>
      </c>
      <c r="BE38" s="32">
        <f>I38+M38+Q38+U38+Y38+AC38+AG38+AK38+AO38+AS38+AW38+BA38</f>
        <v>39096455</v>
      </c>
      <c r="BF38" s="32">
        <f>J38+N38+R38+V38+Z38+AD38+AH38+AL38+AP38+AT38+AX38+BB38</f>
        <v>262880801</v>
      </c>
    </row>
    <row r="39" spans="1:58" s="33" customFormat="1" ht="24.95" customHeight="1">
      <c r="A39" s="21">
        <v>31</v>
      </c>
      <c r="B39" s="21">
        <v>45</v>
      </c>
      <c r="C39" s="22" t="s">
        <v>82</v>
      </c>
      <c r="D39" s="85" t="s">
        <v>83</v>
      </c>
      <c r="E39" s="84">
        <v>16</v>
      </c>
      <c r="F39" s="83">
        <v>1238</v>
      </c>
      <c r="G39" s="31">
        <v>81963825</v>
      </c>
      <c r="H39" s="31">
        <v>17563677</v>
      </c>
      <c r="I39" s="31">
        <v>17388041</v>
      </c>
      <c r="J39" s="31">
        <f>SUM(G39:I39)</f>
        <v>116915543</v>
      </c>
      <c r="K39" s="31">
        <v>81963825</v>
      </c>
      <c r="L39" s="31">
        <v>17563677</v>
      </c>
      <c r="M39" s="31">
        <v>17388041</v>
      </c>
      <c r="N39" s="31">
        <f>SUM(K39:M39)</f>
        <v>116915543</v>
      </c>
      <c r="O39" s="31">
        <v>81963825</v>
      </c>
      <c r="P39" s="31">
        <v>17563677</v>
      </c>
      <c r="Q39" s="31">
        <v>17388041</v>
      </c>
      <c r="R39" s="31">
        <f>SUM(O39:Q39)</f>
        <v>116915543</v>
      </c>
      <c r="S39" s="31">
        <v>81963825</v>
      </c>
      <c r="T39" s="31">
        <v>17563677</v>
      </c>
      <c r="U39" s="31">
        <v>17388041</v>
      </c>
      <c r="V39" s="31">
        <f>SUM(S39:U39)</f>
        <v>116915543</v>
      </c>
      <c r="W39" s="31">
        <v>81963824</v>
      </c>
      <c r="X39" s="31">
        <v>17563677</v>
      </c>
      <c r="Y39" s="31">
        <v>17388040</v>
      </c>
      <c r="Z39" s="31">
        <f>SUM(W39:Y39)</f>
        <v>116915541</v>
      </c>
      <c r="AA39" s="31">
        <v>7451257</v>
      </c>
      <c r="AB39" s="31">
        <v>1596698</v>
      </c>
      <c r="AC39" s="82">
        <v>1580730</v>
      </c>
      <c r="AD39" s="31">
        <f>SUM(AA39:AC39)</f>
        <v>10628685</v>
      </c>
      <c r="AE39" s="31">
        <v>81963824</v>
      </c>
      <c r="AF39" s="31">
        <v>17563677</v>
      </c>
      <c r="AG39" s="31">
        <v>17388040</v>
      </c>
      <c r="AH39" s="31">
        <f>SUM(AE39:AG39)</f>
        <v>116915541</v>
      </c>
      <c r="AI39" s="31">
        <v>81963824</v>
      </c>
      <c r="AJ39" s="31">
        <v>17563677</v>
      </c>
      <c r="AK39" s="31">
        <v>17388040</v>
      </c>
      <c r="AL39" s="31">
        <f>SUM(AI39:AK39)</f>
        <v>116915541</v>
      </c>
      <c r="AM39" s="31">
        <v>73319564</v>
      </c>
      <c r="AN39" s="31">
        <v>15711334</v>
      </c>
      <c r="AO39" s="82">
        <v>15554222</v>
      </c>
      <c r="AP39" s="31">
        <f>SUM(AM39:AO39)</f>
        <v>104585120</v>
      </c>
      <c r="AQ39" s="31">
        <v>73319564</v>
      </c>
      <c r="AR39" s="31">
        <v>15711334</v>
      </c>
      <c r="AS39" s="82">
        <v>15554222</v>
      </c>
      <c r="AT39" s="31">
        <f>SUM(AQ39:AS39)</f>
        <v>104585120</v>
      </c>
      <c r="AU39" s="31">
        <v>74542958</v>
      </c>
      <c r="AV39" s="31">
        <v>15973490</v>
      </c>
      <c r="AW39" s="82">
        <v>15813811</v>
      </c>
      <c r="AX39" s="31">
        <f>SUM(AU39:AW39)</f>
        <v>106330259</v>
      </c>
      <c r="AY39" s="31">
        <v>74517006</v>
      </c>
      <c r="AZ39" s="31">
        <v>15967927</v>
      </c>
      <c r="BA39" s="31">
        <v>15808248</v>
      </c>
      <c r="BB39" s="31">
        <f>SUM(AY39:BA39)</f>
        <v>106293181</v>
      </c>
      <c r="BC39" s="32">
        <f>G39+K39+O39+S39+W39+AA39+AE39+AI39+AM39+AQ39+AU39+AY39</f>
        <v>876897121</v>
      </c>
      <c r="BD39" s="32">
        <f>H39+L39+P39+T39+X39+AB39+AF39+AJ39+AN39+AR39+AV39+AZ39</f>
        <v>187906522</v>
      </c>
      <c r="BE39" s="32">
        <f>I39+M39+Q39+U39+Y39+AC39+AG39+AK39+AO39+AS39+AW39+BA39</f>
        <v>186027517</v>
      </c>
      <c r="BF39" s="32">
        <f>J39+N39+R39+V39+Z39+AD39+AH39+AL39+AP39+AT39+AX39+BB39</f>
        <v>1250831160</v>
      </c>
    </row>
    <row r="40" spans="1:58" s="33" customFormat="1" ht="24.95" customHeight="1">
      <c r="A40" s="21">
        <v>32</v>
      </c>
      <c r="B40" s="21">
        <v>35</v>
      </c>
      <c r="C40" s="22" t="s">
        <v>84</v>
      </c>
      <c r="D40" s="85" t="s">
        <v>85</v>
      </c>
      <c r="E40" s="84">
        <v>16</v>
      </c>
      <c r="F40" s="83">
        <v>1214</v>
      </c>
      <c r="G40" s="31">
        <v>80872609</v>
      </c>
      <c r="H40" s="31">
        <v>17329845</v>
      </c>
      <c r="I40" s="31">
        <v>17156547</v>
      </c>
      <c r="J40" s="31">
        <f>SUM(G40:I40)</f>
        <v>115359001</v>
      </c>
      <c r="K40" s="31">
        <v>80872609</v>
      </c>
      <c r="L40" s="31">
        <v>17329845</v>
      </c>
      <c r="M40" s="31">
        <v>17156547</v>
      </c>
      <c r="N40" s="31">
        <f>SUM(K40:M40)</f>
        <v>115359001</v>
      </c>
      <c r="O40" s="31">
        <v>80872609</v>
      </c>
      <c r="P40" s="31">
        <v>17329845</v>
      </c>
      <c r="Q40" s="31">
        <v>17156547</v>
      </c>
      <c r="R40" s="31">
        <f>SUM(O40:Q40)</f>
        <v>115359001</v>
      </c>
      <c r="S40" s="31">
        <v>80872609</v>
      </c>
      <c r="T40" s="31">
        <v>17329845</v>
      </c>
      <c r="U40" s="31">
        <v>17156547</v>
      </c>
      <c r="V40" s="31">
        <f>SUM(S40:U40)</f>
        <v>115359001</v>
      </c>
      <c r="W40" s="31">
        <v>80872614</v>
      </c>
      <c r="X40" s="31">
        <v>17329846</v>
      </c>
      <c r="Y40" s="31">
        <v>17156548</v>
      </c>
      <c r="Z40" s="31">
        <f>SUM(W40:Y40)</f>
        <v>115359008</v>
      </c>
      <c r="AA40" s="31">
        <v>7352056</v>
      </c>
      <c r="AB40" s="31">
        <v>1575441</v>
      </c>
      <c r="AC40" s="82">
        <v>1559686</v>
      </c>
      <c r="AD40" s="31">
        <f>SUM(AA40:AC40)</f>
        <v>10487183</v>
      </c>
      <c r="AE40" s="31">
        <v>80872614</v>
      </c>
      <c r="AF40" s="31">
        <v>17329846</v>
      </c>
      <c r="AG40" s="31">
        <v>17156548</v>
      </c>
      <c r="AH40" s="31">
        <f>SUM(AE40:AG40)</f>
        <v>115359008</v>
      </c>
      <c r="AI40" s="31">
        <v>80872614</v>
      </c>
      <c r="AJ40" s="31">
        <v>17329846</v>
      </c>
      <c r="AK40" s="31">
        <v>17156548</v>
      </c>
      <c r="AL40" s="31">
        <f>SUM(AI40:AK40)</f>
        <v>115359008</v>
      </c>
      <c r="AM40" s="31">
        <v>72343438</v>
      </c>
      <c r="AN40" s="31">
        <v>15502164</v>
      </c>
      <c r="AO40" s="82">
        <v>15347144</v>
      </c>
      <c r="AP40" s="31">
        <f>SUM(AM40:AO40)</f>
        <v>103192746</v>
      </c>
      <c r="AQ40" s="31">
        <v>72343438</v>
      </c>
      <c r="AR40" s="31">
        <v>15502164</v>
      </c>
      <c r="AS40" s="82">
        <v>15347144</v>
      </c>
      <c r="AT40" s="31">
        <f>SUM(AQ40:AS40)</f>
        <v>103192746</v>
      </c>
      <c r="AU40" s="31">
        <v>73550545</v>
      </c>
      <c r="AV40" s="31">
        <v>15760830</v>
      </c>
      <c r="AW40" s="82">
        <v>15603277</v>
      </c>
      <c r="AX40" s="31">
        <f>SUM(AU40:AW40)</f>
        <v>104914652</v>
      </c>
      <c r="AY40" s="31">
        <v>73524938</v>
      </c>
      <c r="AZ40" s="31">
        <v>15755342</v>
      </c>
      <c r="BA40" s="31">
        <v>15597788</v>
      </c>
      <c r="BB40" s="31">
        <f>SUM(AY40:BA40)</f>
        <v>104878068</v>
      </c>
      <c r="BC40" s="32">
        <f>G40+K40+O40+S40+W40+AA40+AE40+AI40+AM40+AQ40+AU40+AY40</f>
        <v>865222693</v>
      </c>
      <c r="BD40" s="32">
        <f>H40+L40+P40+T40+X40+AB40+AF40+AJ40+AN40+AR40+AV40+AZ40</f>
        <v>185404859</v>
      </c>
      <c r="BE40" s="32">
        <f>I40+M40+Q40+U40+Y40+AC40+AG40+AK40+AO40+AS40+AW40+BA40</f>
        <v>183550871</v>
      </c>
      <c r="BF40" s="32">
        <f>J40+N40+R40+V40+Z40+AD40+AH40+AL40+AP40+AT40+AX40+BB40</f>
        <v>1234178423</v>
      </c>
    </row>
    <row r="41" spans="1:58" s="33" customFormat="1" ht="24.95" customHeight="1">
      <c r="A41" s="21">
        <v>33</v>
      </c>
      <c r="B41" s="21">
        <v>54</v>
      </c>
      <c r="C41" s="22" t="s">
        <v>86</v>
      </c>
      <c r="D41" s="85" t="s">
        <v>87</v>
      </c>
      <c r="E41" s="84">
        <f>19+1</f>
        <v>20</v>
      </c>
      <c r="F41" s="83">
        <v>1294</v>
      </c>
      <c r="G41" s="31">
        <v>83007158</v>
      </c>
      <c r="H41" s="31">
        <v>17787248</v>
      </c>
      <c r="I41" s="31">
        <v>17609376</v>
      </c>
      <c r="J41" s="31">
        <f>SUM(G41:I41)</f>
        <v>118403782</v>
      </c>
      <c r="K41" s="31">
        <v>83007158</v>
      </c>
      <c r="L41" s="31">
        <v>17787248</v>
      </c>
      <c r="M41" s="31">
        <v>17609376</v>
      </c>
      <c r="N41" s="31">
        <f>SUM(K41:M41)</f>
        <v>118403782</v>
      </c>
      <c r="O41" s="31">
        <v>83007158</v>
      </c>
      <c r="P41" s="31">
        <v>17787248</v>
      </c>
      <c r="Q41" s="31">
        <v>17609376</v>
      </c>
      <c r="R41" s="31">
        <f>SUM(O41:Q41)</f>
        <v>118403782</v>
      </c>
      <c r="S41" s="31">
        <v>83007158</v>
      </c>
      <c r="T41" s="31">
        <v>17787248</v>
      </c>
      <c r="U41" s="31">
        <v>17609376</v>
      </c>
      <c r="V41" s="31">
        <f>SUM(S41:U41)</f>
        <v>118403782</v>
      </c>
      <c r="W41" s="31">
        <v>83007163</v>
      </c>
      <c r="X41" s="31">
        <v>17787249</v>
      </c>
      <c r="Y41" s="31">
        <v>17609377</v>
      </c>
      <c r="Z41" s="31">
        <f>SUM(W41:Y41)</f>
        <v>118403789</v>
      </c>
      <c r="AA41" s="31">
        <v>7546106</v>
      </c>
      <c r="AB41" s="31">
        <v>1617023</v>
      </c>
      <c r="AC41" s="82">
        <v>1600852</v>
      </c>
      <c r="AD41" s="31">
        <f>SUM(AA41:AC41)</f>
        <v>10763981</v>
      </c>
      <c r="AE41" s="31">
        <v>83007163</v>
      </c>
      <c r="AF41" s="31">
        <v>17787249</v>
      </c>
      <c r="AG41" s="31">
        <v>17609377</v>
      </c>
      <c r="AH41" s="31">
        <f>SUM(AE41:AG41)</f>
        <v>118403789</v>
      </c>
      <c r="AI41" s="31">
        <v>83007163</v>
      </c>
      <c r="AJ41" s="31">
        <v>17787249</v>
      </c>
      <c r="AK41" s="31">
        <v>17609377</v>
      </c>
      <c r="AL41" s="31">
        <f>SUM(AI41:AK41)</f>
        <v>118403789</v>
      </c>
      <c r="AM41" s="31">
        <v>74252868</v>
      </c>
      <c r="AN41" s="31">
        <v>15911328</v>
      </c>
      <c r="AO41" s="82">
        <v>15752216</v>
      </c>
      <c r="AP41" s="31">
        <f>SUM(AM41:AO41)</f>
        <v>105916412</v>
      </c>
      <c r="AQ41" s="31">
        <v>74252868</v>
      </c>
      <c r="AR41" s="31">
        <v>15911328</v>
      </c>
      <c r="AS41" s="82">
        <v>15752216</v>
      </c>
      <c r="AT41" s="31">
        <f>SUM(AQ41:AS41)</f>
        <v>105916412</v>
      </c>
      <c r="AU41" s="31">
        <v>75491835</v>
      </c>
      <c r="AV41" s="31">
        <v>16176821</v>
      </c>
      <c r="AW41" s="82">
        <v>16015109</v>
      </c>
      <c r="AX41" s="31">
        <f>SUM(AU41:AW41)</f>
        <v>107683765</v>
      </c>
      <c r="AY41" s="31">
        <v>75465552</v>
      </c>
      <c r="AZ41" s="31">
        <v>16171187</v>
      </c>
      <c r="BA41" s="31">
        <v>16009475</v>
      </c>
      <c r="BB41" s="31">
        <f>SUM(AY41:BA41)</f>
        <v>107646214</v>
      </c>
      <c r="BC41" s="32">
        <f>G41+K41+O41+S41+W41+AA41+AE41+AI41+AM41+AQ41+AU41+AY41</f>
        <v>888059350</v>
      </c>
      <c r="BD41" s="32">
        <f>H41+L41+P41+T41+X41+AB41+AF41+AJ41+AN41+AR41+AV41+AZ41</f>
        <v>190298426</v>
      </c>
      <c r="BE41" s="32">
        <f>I41+M41+Q41+U41+Y41+AC41+AG41+AK41+AO41+AS41+AW41+BA41</f>
        <v>188395503</v>
      </c>
      <c r="BF41" s="32">
        <f>J41+N41+R41+V41+Z41+AD41+AH41+AL41+AP41+AT41+AX41+BB41</f>
        <v>1266753279</v>
      </c>
    </row>
    <row r="42" spans="1:58" s="33" customFormat="1" ht="24.95" customHeight="1">
      <c r="A42" s="21">
        <v>34</v>
      </c>
      <c r="B42" s="21">
        <v>50</v>
      </c>
      <c r="C42" s="22" t="s">
        <v>88</v>
      </c>
      <c r="D42" s="85" t="s">
        <v>89</v>
      </c>
      <c r="E42" s="84">
        <v>7</v>
      </c>
      <c r="F42" s="83">
        <v>330</v>
      </c>
      <c r="G42" s="31">
        <v>26257683</v>
      </c>
      <c r="H42" s="31">
        <v>5626646</v>
      </c>
      <c r="I42" s="31">
        <v>5570380</v>
      </c>
      <c r="J42" s="31">
        <f>SUM(G42:I42)</f>
        <v>37454709</v>
      </c>
      <c r="K42" s="31">
        <v>26257683</v>
      </c>
      <c r="L42" s="31">
        <v>5626646</v>
      </c>
      <c r="M42" s="31">
        <v>5570380</v>
      </c>
      <c r="N42" s="31">
        <f>SUM(K42:M42)</f>
        <v>37454709</v>
      </c>
      <c r="O42" s="31">
        <v>26257683</v>
      </c>
      <c r="P42" s="31">
        <v>5626646</v>
      </c>
      <c r="Q42" s="31">
        <v>5570380</v>
      </c>
      <c r="R42" s="31">
        <f>SUM(O42:Q42)</f>
        <v>37454709</v>
      </c>
      <c r="S42" s="31">
        <v>26257683</v>
      </c>
      <c r="T42" s="31">
        <v>5626646</v>
      </c>
      <c r="U42" s="31">
        <v>5570380</v>
      </c>
      <c r="V42" s="31">
        <f>SUM(S42:U42)</f>
        <v>37454709</v>
      </c>
      <c r="W42" s="31">
        <v>26257690</v>
      </c>
      <c r="X42" s="31">
        <v>5626648</v>
      </c>
      <c r="Y42" s="31">
        <v>5570381</v>
      </c>
      <c r="Z42" s="31">
        <f>SUM(W42:Y42)</f>
        <v>37454719</v>
      </c>
      <c r="AA42" s="31">
        <v>2387063</v>
      </c>
      <c r="AB42" s="31">
        <v>511513</v>
      </c>
      <c r="AC42" s="82">
        <v>506398</v>
      </c>
      <c r="AD42" s="31">
        <f>SUM(AA42:AC42)</f>
        <v>3404974</v>
      </c>
      <c r="AE42" s="31">
        <v>26257690</v>
      </c>
      <c r="AF42" s="31">
        <v>5626648</v>
      </c>
      <c r="AG42" s="31">
        <v>5570381</v>
      </c>
      <c r="AH42" s="31">
        <f>SUM(AE42:AG42)</f>
        <v>37454719</v>
      </c>
      <c r="AI42" s="31">
        <v>26257690</v>
      </c>
      <c r="AJ42" s="31">
        <v>5626648</v>
      </c>
      <c r="AK42" s="31">
        <v>5570381</v>
      </c>
      <c r="AL42" s="31">
        <f>SUM(AI42:AK42)</f>
        <v>37454719</v>
      </c>
      <c r="AM42" s="31">
        <v>23488440</v>
      </c>
      <c r="AN42" s="31">
        <v>5033237</v>
      </c>
      <c r="AO42" s="82">
        <v>4982905</v>
      </c>
      <c r="AP42" s="31">
        <f>SUM(AM42:AO42)</f>
        <v>33504582</v>
      </c>
      <c r="AQ42" s="31">
        <v>23488440</v>
      </c>
      <c r="AR42" s="31">
        <v>5033237</v>
      </c>
      <c r="AS42" s="82">
        <v>4982905</v>
      </c>
      <c r="AT42" s="31">
        <f>SUM(AQ42:AS42)</f>
        <v>33504582</v>
      </c>
      <c r="AU42" s="31">
        <v>23880363</v>
      </c>
      <c r="AV42" s="31">
        <v>5117220</v>
      </c>
      <c r="AW42" s="82">
        <v>5066066</v>
      </c>
      <c r="AX42" s="31">
        <f>SUM(AU42:AW42)</f>
        <v>34063649</v>
      </c>
      <c r="AY42" s="31">
        <v>23872049</v>
      </c>
      <c r="AZ42" s="31">
        <v>5115438</v>
      </c>
      <c r="BA42" s="31">
        <v>5064284</v>
      </c>
      <c r="BB42" s="31">
        <f>SUM(AY42:BA42)</f>
        <v>34051771</v>
      </c>
      <c r="BC42" s="32">
        <f>G42+K42+O42+S42+W42+AA42+AE42+AI42+AM42+AQ42+AU42+AY42</f>
        <v>280920157</v>
      </c>
      <c r="BD42" s="32">
        <f>H42+L42+P42+T42+X42+AB42+AF42+AJ42+AN42+AR42+AV42+AZ42</f>
        <v>60197173</v>
      </c>
      <c r="BE42" s="32">
        <f>I42+M42+Q42+U42+Y42+AC42+AG42+AK42+AO42+AS42+AW42+BA42</f>
        <v>59595221</v>
      </c>
      <c r="BF42" s="32">
        <f>J42+N42+R42+V42+Z42+AD42+AH42+AL42+AP42+AT42+AX42+BB42</f>
        <v>400712551</v>
      </c>
    </row>
    <row r="43" spans="1:58" s="33" customFormat="1" ht="24.95" customHeight="1">
      <c r="A43" s="21">
        <v>35</v>
      </c>
      <c r="B43" s="86">
        <v>75</v>
      </c>
      <c r="C43" s="37" t="s">
        <v>90</v>
      </c>
      <c r="D43" s="85" t="s">
        <v>91</v>
      </c>
      <c r="E43" s="84">
        <v>4</v>
      </c>
      <c r="F43" s="83">
        <v>273</v>
      </c>
      <c r="G43" s="31">
        <v>23212417</v>
      </c>
      <c r="H43" s="31">
        <v>4974089</v>
      </c>
      <c r="I43" s="31">
        <v>4924349</v>
      </c>
      <c r="J43" s="31">
        <f>SUM(G43:I43)</f>
        <v>33110855</v>
      </c>
      <c r="K43" s="31">
        <v>23212417</v>
      </c>
      <c r="L43" s="31">
        <v>4974089</v>
      </c>
      <c r="M43" s="31">
        <v>4924349</v>
      </c>
      <c r="N43" s="31">
        <f>SUM(K43:M43)</f>
        <v>33110855</v>
      </c>
      <c r="O43" s="31">
        <v>23212417</v>
      </c>
      <c r="P43" s="31">
        <v>4974089</v>
      </c>
      <c r="Q43" s="31">
        <v>4924349</v>
      </c>
      <c r="R43" s="31">
        <f>SUM(O43:Q43)</f>
        <v>33110855</v>
      </c>
      <c r="S43" s="31">
        <v>23212417</v>
      </c>
      <c r="T43" s="31">
        <v>4974089</v>
      </c>
      <c r="U43" s="31">
        <v>4924349</v>
      </c>
      <c r="V43" s="31">
        <f>SUM(S43:U43)</f>
        <v>33110855</v>
      </c>
      <c r="W43" s="31">
        <v>23212421</v>
      </c>
      <c r="X43" s="31">
        <v>4974090</v>
      </c>
      <c r="Y43" s="31">
        <v>4924349</v>
      </c>
      <c r="Z43" s="31">
        <f>SUM(W43:Y43)</f>
        <v>33110860</v>
      </c>
      <c r="AA43" s="31">
        <v>2110220</v>
      </c>
      <c r="AB43" s="31">
        <v>452190</v>
      </c>
      <c r="AC43" s="82">
        <v>447668</v>
      </c>
      <c r="AD43" s="31">
        <f>SUM(AA43:AC43)</f>
        <v>3010078</v>
      </c>
      <c r="AE43" s="31">
        <v>23212421</v>
      </c>
      <c r="AF43" s="31">
        <v>4974090</v>
      </c>
      <c r="AG43" s="31">
        <v>4924349</v>
      </c>
      <c r="AH43" s="31">
        <f>SUM(AE43:AG43)</f>
        <v>33110860</v>
      </c>
      <c r="AI43" s="31">
        <v>23212421</v>
      </c>
      <c r="AJ43" s="31">
        <v>4974090</v>
      </c>
      <c r="AK43" s="31">
        <v>4924349</v>
      </c>
      <c r="AL43" s="31">
        <f>SUM(AI43:AK43)</f>
        <v>33110860</v>
      </c>
      <c r="AM43" s="31">
        <v>20764338</v>
      </c>
      <c r="AN43" s="31">
        <v>4449501</v>
      </c>
      <c r="AO43" s="82">
        <v>4405006</v>
      </c>
      <c r="AP43" s="31">
        <f>SUM(AM43:AO43)</f>
        <v>29618845</v>
      </c>
      <c r="AQ43" s="31">
        <v>20764338</v>
      </c>
      <c r="AR43" s="31">
        <v>4449501</v>
      </c>
      <c r="AS43" s="82">
        <v>4405006</v>
      </c>
      <c r="AT43" s="31">
        <f>SUM(AQ43:AS43)</f>
        <v>29618845</v>
      </c>
      <c r="AU43" s="31">
        <v>21110808</v>
      </c>
      <c r="AV43" s="31">
        <v>4523744</v>
      </c>
      <c r="AW43" s="82">
        <v>4478523</v>
      </c>
      <c r="AX43" s="31">
        <f>SUM(AU43:AW43)</f>
        <v>30113075</v>
      </c>
      <c r="AY43" s="31">
        <v>21103458</v>
      </c>
      <c r="AZ43" s="31">
        <v>4522169</v>
      </c>
      <c r="BA43" s="31">
        <v>4476947</v>
      </c>
      <c r="BB43" s="31">
        <f>SUM(AY43:BA43)</f>
        <v>30102574</v>
      </c>
      <c r="BC43" s="32">
        <f>G43+K43+O43+S43+W43+AA43+AE43+AI43+AM43+AQ43+AU43+AY43</f>
        <v>248340093</v>
      </c>
      <c r="BD43" s="32">
        <f>H43+L43+P43+T43+X43+AB43+AF43+AJ43+AN43+AR43+AV43+AZ43</f>
        <v>53215731</v>
      </c>
      <c r="BE43" s="32">
        <f>I43+M43+Q43+U43+Y43+AC43+AG43+AK43+AO43+AS43+AW43+BA43</f>
        <v>52683593</v>
      </c>
      <c r="BF43" s="32">
        <f>J43+N43+R43+V43+Z43+AD43+AH43+AL43+AP43+AT43+AX43+BB43</f>
        <v>354239417</v>
      </c>
    </row>
    <row r="44" spans="1:58" s="33" customFormat="1" ht="24.95" customHeight="1">
      <c r="A44" s="21">
        <v>36</v>
      </c>
      <c r="B44" s="21">
        <v>27</v>
      </c>
      <c r="C44" s="22" t="s">
        <v>92</v>
      </c>
      <c r="D44" s="85" t="s">
        <v>93</v>
      </c>
      <c r="E44" s="84">
        <v>19</v>
      </c>
      <c r="F44" s="83">
        <v>1306</v>
      </c>
      <c r="G44" s="31">
        <v>92404470</v>
      </c>
      <c r="H44" s="31">
        <v>19800958</v>
      </c>
      <c r="I44" s="31">
        <v>19602949</v>
      </c>
      <c r="J44" s="31">
        <f>SUM(G44:I44)</f>
        <v>131808377</v>
      </c>
      <c r="K44" s="31">
        <v>92404470</v>
      </c>
      <c r="L44" s="31">
        <v>19800958</v>
      </c>
      <c r="M44" s="31">
        <v>19602949</v>
      </c>
      <c r="N44" s="31">
        <f>SUM(K44:M44)</f>
        <v>131808377</v>
      </c>
      <c r="O44" s="31">
        <v>92404470</v>
      </c>
      <c r="P44" s="31">
        <v>19800958</v>
      </c>
      <c r="Q44" s="31">
        <v>19602949</v>
      </c>
      <c r="R44" s="31">
        <f>SUM(O44:Q44)</f>
        <v>131808377</v>
      </c>
      <c r="S44" s="31">
        <v>92404470</v>
      </c>
      <c r="T44" s="31">
        <v>19800958</v>
      </c>
      <c r="U44" s="31">
        <v>19602949</v>
      </c>
      <c r="V44" s="31">
        <f>SUM(S44:U44)</f>
        <v>131808377</v>
      </c>
      <c r="W44" s="31">
        <v>92404477</v>
      </c>
      <c r="X44" s="31">
        <v>19800959</v>
      </c>
      <c r="Y44" s="31">
        <v>19602950</v>
      </c>
      <c r="Z44" s="31">
        <f>SUM(W44:Y44)</f>
        <v>131808386</v>
      </c>
      <c r="AA44" s="31">
        <v>8400407</v>
      </c>
      <c r="AB44" s="31">
        <v>1800087</v>
      </c>
      <c r="AC44" s="82">
        <v>1782086</v>
      </c>
      <c r="AD44" s="31">
        <f>SUM(AA44:AC44)</f>
        <v>11982580</v>
      </c>
      <c r="AE44" s="31">
        <v>92404477</v>
      </c>
      <c r="AF44" s="31">
        <v>19800959</v>
      </c>
      <c r="AG44" s="31">
        <v>19602950</v>
      </c>
      <c r="AH44" s="31">
        <f>SUM(AE44:AG44)</f>
        <v>131808386</v>
      </c>
      <c r="AI44" s="31">
        <v>92404477</v>
      </c>
      <c r="AJ44" s="31">
        <v>19800959</v>
      </c>
      <c r="AK44" s="31">
        <v>19602950</v>
      </c>
      <c r="AL44" s="31">
        <f>SUM(AI44:AK44)</f>
        <v>131808386</v>
      </c>
      <c r="AM44" s="31">
        <v>82659101</v>
      </c>
      <c r="AN44" s="31">
        <v>17712663</v>
      </c>
      <c r="AO44" s="82">
        <v>17535538</v>
      </c>
      <c r="AP44" s="31">
        <f>SUM(AM44:AO44)</f>
        <v>117907302</v>
      </c>
      <c r="AQ44" s="31">
        <v>82659101</v>
      </c>
      <c r="AR44" s="31">
        <v>17712663</v>
      </c>
      <c r="AS44" s="82">
        <v>17535538</v>
      </c>
      <c r="AT44" s="31">
        <f>SUM(AQ44:AS44)</f>
        <v>117907302</v>
      </c>
      <c r="AU44" s="31">
        <v>84038332</v>
      </c>
      <c r="AV44" s="31">
        <v>18008213</v>
      </c>
      <c r="AW44" s="82">
        <v>17828194</v>
      </c>
      <c r="AX44" s="31">
        <f>SUM(AU44:AW44)</f>
        <v>119874739</v>
      </c>
      <c r="AY44" s="31">
        <v>84009074</v>
      </c>
      <c r="AZ44" s="31">
        <v>18001942</v>
      </c>
      <c r="BA44" s="31">
        <v>17821922</v>
      </c>
      <c r="BB44" s="31">
        <f>SUM(AY44:BA44)</f>
        <v>119832938</v>
      </c>
      <c r="BC44" s="32">
        <f>G44+K44+O44+S44+W44+AA44+AE44+AI44+AM44+AQ44+AU44+AY44</f>
        <v>988597326</v>
      </c>
      <c r="BD44" s="32">
        <f>H44+L44+P44+T44+X44+AB44+AF44+AJ44+AN44+AR44+AV44+AZ44</f>
        <v>211842277</v>
      </c>
      <c r="BE44" s="32">
        <f>I44+M44+Q44+U44+Y44+AC44+AG44+AK44+AO44+AS44+AW44+BA44</f>
        <v>209723924</v>
      </c>
      <c r="BF44" s="32">
        <f>J44+N44+R44+V44+Z44+AD44+AH44+AL44+AP44+AT44+AX44+BB44</f>
        <v>1410163527</v>
      </c>
    </row>
    <row r="45" spans="1:58" s="33" customFormat="1" ht="24.95" customHeight="1">
      <c r="A45" s="21">
        <v>37</v>
      </c>
      <c r="B45" s="21">
        <v>10</v>
      </c>
      <c r="C45" s="22" t="s">
        <v>94</v>
      </c>
      <c r="D45" s="85" t="s">
        <v>95</v>
      </c>
      <c r="E45" s="84">
        <v>7</v>
      </c>
      <c r="F45" s="83">
        <v>463</v>
      </c>
      <c r="G45" s="31">
        <v>30191674</v>
      </c>
      <c r="H45" s="31">
        <v>6469644</v>
      </c>
      <c r="I45" s="31">
        <v>6404948</v>
      </c>
      <c r="J45" s="31">
        <f>SUM(G45:I45)</f>
        <v>43066266</v>
      </c>
      <c r="K45" s="31">
        <v>30191674</v>
      </c>
      <c r="L45" s="31">
        <v>6469644</v>
      </c>
      <c r="M45" s="31">
        <v>6404948</v>
      </c>
      <c r="N45" s="31">
        <f>SUM(K45:M45)</f>
        <v>43066266</v>
      </c>
      <c r="O45" s="31">
        <v>30191674</v>
      </c>
      <c r="P45" s="31">
        <v>6469644</v>
      </c>
      <c r="Q45" s="31">
        <v>6404948</v>
      </c>
      <c r="R45" s="31">
        <f>SUM(O45:Q45)</f>
        <v>43066266</v>
      </c>
      <c r="S45" s="31">
        <v>30191674</v>
      </c>
      <c r="T45" s="31">
        <v>6469644</v>
      </c>
      <c r="U45" s="31">
        <v>6404948</v>
      </c>
      <c r="V45" s="31">
        <f>SUM(S45:U45)</f>
        <v>43066266</v>
      </c>
      <c r="W45" s="31">
        <v>30191674</v>
      </c>
      <c r="X45" s="31">
        <v>6469644</v>
      </c>
      <c r="Y45" s="31">
        <v>6404948</v>
      </c>
      <c r="Z45" s="31">
        <f>SUM(W45:Y45)</f>
        <v>43066266</v>
      </c>
      <c r="AA45" s="31">
        <v>2744698</v>
      </c>
      <c r="AB45" s="31">
        <v>588149</v>
      </c>
      <c r="AC45" s="82">
        <v>582268</v>
      </c>
      <c r="AD45" s="31">
        <f>SUM(AA45:AC45)</f>
        <v>3915115</v>
      </c>
      <c r="AE45" s="31">
        <v>30191674</v>
      </c>
      <c r="AF45" s="31">
        <v>6469644</v>
      </c>
      <c r="AG45" s="31">
        <v>6404948</v>
      </c>
      <c r="AH45" s="31">
        <f>SUM(AE45:AG45)</f>
        <v>43066266</v>
      </c>
      <c r="AI45" s="31">
        <v>30191674</v>
      </c>
      <c r="AJ45" s="31">
        <v>6469644</v>
      </c>
      <c r="AK45" s="31">
        <v>6404948</v>
      </c>
      <c r="AL45" s="31">
        <f>SUM(AI45:AK45)</f>
        <v>43066266</v>
      </c>
      <c r="AM45" s="31">
        <v>27007530</v>
      </c>
      <c r="AN45" s="31">
        <v>5787327</v>
      </c>
      <c r="AO45" s="82">
        <v>5729455</v>
      </c>
      <c r="AP45" s="31">
        <f>SUM(AM45:AO45)</f>
        <v>38524312</v>
      </c>
      <c r="AQ45" s="31">
        <v>27007530</v>
      </c>
      <c r="AR45" s="31">
        <v>5787327</v>
      </c>
      <c r="AS45" s="82">
        <v>5729455</v>
      </c>
      <c r="AT45" s="31">
        <f>SUM(AQ45:AS45)</f>
        <v>38524312</v>
      </c>
      <c r="AU45" s="31">
        <v>27458171</v>
      </c>
      <c r="AV45" s="31">
        <v>5883894</v>
      </c>
      <c r="AW45" s="82">
        <v>5825075</v>
      </c>
      <c r="AX45" s="31">
        <f>SUM(AU45:AW45)</f>
        <v>39167140</v>
      </c>
      <c r="AY45" s="31">
        <v>27448612</v>
      </c>
      <c r="AZ45" s="31">
        <v>5881844</v>
      </c>
      <c r="BA45" s="31">
        <v>5823026</v>
      </c>
      <c r="BB45" s="31">
        <f>SUM(AY45:BA45)</f>
        <v>39153482</v>
      </c>
      <c r="BC45" s="32">
        <f>G45+K45+O45+S45+W45+AA45+AE45+AI45+AM45+AQ45+AU45+AY45</f>
        <v>323008259</v>
      </c>
      <c r="BD45" s="32">
        <f>H45+L45+P45+T45+X45+AB45+AF45+AJ45+AN45+AR45+AV45+AZ45</f>
        <v>69216049</v>
      </c>
      <c r="BE45" s="32">
        <f>I45+M45+Q45+U45+Y45+AC45+AG45+AK45+AO45+AS45+AW45+BA45</f>
        <v>68523915</v>
      </c>
      <c r="BF45" s="32">
        <f>J45+N45+R45+V45+Z45+AD45+AH45+AL45+AP45+AT45+AX45+BB45</f>
        <v>460748223</v>
      </c>
    </row>
    <row r="46" spans="1:58" s="33" customFormat="1" ht="24.95" customHeight="1">
      <c r="A46" s="21">
        <v>38</v>
      </c>
      <c r="B46" s="21">
        <v>72</v>
      </c>
      <c r="C46" s="22" t="s">
        <v>96</v>
      </c>
      <c r="D46" s="85" t="s">
        <v>97</v>
      </c>
      <c r="E46" s="84">
        <v>9</v>
      </c>
      <c r="F46" s="83">
        <v>574</v>
      </c>
      <c r="G46" s="31">
        <v>30292284</v>
      </c>
      <c r="H46" s="31">
        <v>6491204</v>
      </c>
      <c r="I46" s="31">
        <v>6426292</v>
      </c>
      <c r="J46" s="31">
        <f>SUM(G46:I46)</f>
        <v>43209780</v>
      </c>
      <c r="K46" s="31">
        <v>30292284</v>
      </c>
      <c r="L46" s="31">
        <v>6491204</v>
      </c>
      <c r="M46" s="31">
        <v>6426292</v>
      </c>
      <c r="N46" s="31">
        <f>SUM(K46:M46)</f>
        <v>43209780</v>
      </c>
      <c r="O46" s="31">
        <v>30292284</v>
      </c>
      <c r="P46" s="31">
        <v>6491204</v>
      </c>
      <c r="Q46" s="31">
        <v>6426292</v>
      </c>
      <c r="R46" s="31">
        <f>SUM(O46:Q46)</f>
        <v>43209780</v>
      </c>
      <c r="S46" s="31">
        <v>30292284</v>
      </c>
      <c r="T46" s="31">
        <v>6491204</v>
      </c>
      <c r="U46" s="31">
        <v>6426292</v>
      </c>
      <c r="V46" s="31">
        <f>SUM(S46:U46)</f>
        <v>43209780</v>
      </c>
      <c r="W46" s="31">
        <v>30292284</v>
      </c>
      <c r="X46" s="31">
        <v>6491204</v>
      </c>
      <c r="Y46" s="31">
        <v>6426292</v>
      </c>
      <c r="Z46" s="31">
        <f>SUM(W46:Y46)</f>
        <v>43209780</v>
      </c>
      <c r="AA46" s="31">
        <v>2753844</v>
      </c>
      <c r="AB46" s="31">
        <v>590109</v>
      </c>
      <c r="AC46" s="82">
        <v>584208</v>
      </c>
      <c r="AD46" s="31">
        <f>SUM(AA46:AC46)</f>
        <v>3928161</v>
      </c>
      <c r="AE46" s="31">
        <v>30292284</v>
      </c>
      <c r="AF46" s="31">
        <v>6491204</v>
      </c>
      <c r="AG46" s="31">
        <v>6426292</v>
      </c>
      <c r="AH46" s="31">
        <f>SUM(AE46:AG46)</f>
        <v>43209780</v>
      </c>
      <c r="AI46" s="31">
        <v>30292284</v>
      </c>
      <c r="AJ46" s="31">
        <v>6491204</v>
      </c>
      <c r="AK46" s="31">
        <v>6426292</v>
      </c>
      <c r="AL46" s="31">
        <f>SUM(AI46:AK46)</f>
        <v>43209780</v>
      </c>
      <c r="AM46" s="31">
        <v>27097528</v>
      </c>
      <c r="AN46" s="31">
        <v>5806613</v>
      </c>
      <c r="AO46" s="82">
        <v>5748547</v>
      </c>
      <c r="AP46" s="31">
        <f>SUM(AM46:AO46)</f>
        <v>38652688</v>
      </c>
      <c r="AQ46" s="31">
        <v>27097528</v>
      </c>
      <c r="AR46" s="31">
        <v>5806613</v>
      </c>
      <c r="AS46" s="82">
        <v>5748547</v>
      </c>
      <c r="AT46" s="31">
        <f>SUM(AQ46:AS46)</f>
        <v>38652688</v>
      </c>
      <c r="AU46" s="31">
        <v>27549672</v>
      </c>
      <c r="AV46" s="31">
        <v>5903501</v>
      </c>
      <c r="AW46" s="82">
        <v>5844486</v>
      </c>
      <c r="AX46" s="31">
        <f>SUM(AU46:AW46)</f>
        <v>39297659</v>
      </c>
      <c r="AY46" s="31">
        <v>27540080</v>
      </c>
      <c r="AZ46" s="31">
        <v>5901445</v>
      </c>
      <c r="BA46" s="31">
        <v>5842430</v>
      </c>
      <c r="BB46" s="31">
        <f>SUM(AY46:BA46)</f>
        <v>39283955</v>
      </c>
      <c r="BC46" s="32">
        <f>G46+K46+O46+S46+W46+AA46+AE46+AI46+AM46+AQ46+AU46+AY46</f>
        <v>324084640</v>
      </c>
      <c r="BD46" s="32">
        <f>H46+L46+P46+T46+X46+AB46+AF46+AJ46+AN46+AR46+AV46+AZ46</f>
        <v>69446709</v>
      </c>
      <c r="BE46" s="32">
        <f>I46+M46+Q46+U46+Y46+AC46+AG46+AK46+AO46+AS46+AW46+BA46</f>
        <v>68752262</v>
      </c>
      <c r="BF46" s="32">
        <f>J46+N46+R46+V46+Z46+AD46+AH46+AL46+AP46+AT46+AX46+BB46</f>
        <v>462283611</v>
      </c>
    </row>
    <row r="47" spans="1:58" s="33" customFormat="1" ht="24.95" customHeight="1">
      <c r="A47" s="21">
        <v>39</v>
      </c>
      <c r="B47" s="21">
        <v>46</v>
      </c>
      <c r="C47" s="22" t="s">
        <v>98</v>
      </c>
      <c r="D47" s="85" t="s">
        <v>99</v>
      </c>
      <c r="E47" s="84">
        <v>21</v>
      </c>
      <c r="F47" s="83">
        <v>1740</v>
      </c>
      <c r="G47" s="31">
        <v>98977020</v>
      </c>
      <c r="H47" s="31">
        <v>21209361</v>
      </c>
      <c r="I47" s="31">
        <v>20997268</v>
      </c>
      <c r="J47" s="31">
        <f>SUM(G47:I47)</f>
        <v>141183649</v>
      </c>
      <c r="K47" s="31">
        <v>98977020</v>
      </c>
      <c r="L47" s="31">
        <v>21209361</v>
      </c>
      <c r="M47" s="31">
        <v>20997268</v>
      </c>
      <c r="N47" s="31">
        <f>SUM(K47:M47)</f>
        <v>141183649</v>
      </c>
      <c r="O47" s="31">
        <v>98977020</v>
      </c>
      <c r="P47" s="31">
        <v>21209361</v>
      </c>
      <c r="Q47" s="31">
        <v>20997268</v>
      </c>
      <c r="R47" s="31">
        <f>SUM(O47:Q47)</f>
        <v>141183649</v>
      </c>
      <c r="S47" s="31">
        <v>98977020</v>
      </c>
      <c r="T47" s="31">
        <v>21209361</v>
      </c>
      <c r="U47" s="31">
        <v>20997268</v>
      </c>
      <c r="V47" s="31">
        <f>SUM(S47:U47)</f>
        <v>141183649</v>
      </c>
      <c r="W47" s="31">
        <v>98977019</v>
      </c>
      <c r="X47" s="31">
        <v>21209361</v>
      </c>
      <c r="Y47" s="31">
        <v>20997268</v>
      </c>
      <c r="Z47" s="31">
        <f>SUM(W47:Y47)</f>
        <v>141183648</v>
      </c>
      <c r="AA47" s="31">
        <v>8997911</v>
      </c>
      <c r="AB47" s="31">
        <v>1928124</v>
      </c>
      <c r="AC47" s="82">
        <v>1908842</v>
      </c>
      <c r="AD47" s="31">
        <f>SUM(AA47:AC47)</f>
        <v>12834877</v>
      </c>
      <c r="AE47" s="31">
        <v>98977019</v>
      </c>
      <c r="AF47" s="31">
        <v>21209361</v>
      </c>
      <c r="AG47" s="31">
        <v>20997268</v>
      </c>
      <c r="AH47" s="31">
        <f>SUM(AE47:AG47)</f>
        <v>141183648</v>
      </c>
      <c r="AI47" s="31">
        <v>98977019</v>
      </c>
      <c r="AJ47" s="31">
        <v>21209361</v>
      </c>
      <c r="AK47" s="31">
        <v>20997268</v>
      </c>
      <c r="AL47" s="31">
        <f>SUM(AI47:AK47)</f>
        <v>141183648</v>
      </c>
      <c r="AM47" s="31">
        <v>88538475</v>
      </c>
      <c r="AN47" s="31">
        <v>18972529</v>
      </c>
      <c r="AO47" s="82">
        <v>18782805</v>
      </c>
      <c r="AP47" s="31">
        <f>SUM(AM47:AO47)</f>
        <v>126293809</v>
      </c>
      <c r="AQ47" s="31">
        <v>88538475</v>
      </c>
      <c r="AR47" s="31">
        <v>18972529</v>
      </c>
      <c r="AS47" s="82">
        <v>18782805</v>
      </c>
      <c r="AT47" s="31">
        <f>SUM(AQ47:AS47)</f>
        <v>126293809</v>
      </c>
      <c r="AU47" s="31">
        <v>90015808</v>
      </c>
      <c r="AV47" s="31">
        <v>19289101</v>
      </c>
      <c r="AW47" s="82">
        <v>19096277</v>
      </c>
      <c r="AX47" s="31">
        <f>SUM(AU47:AW47)</f>
        <v>128401186</v>
      </c>
      <c r="AY47" s="31">
        <v>89984469</v>
      </c>
      <c r="AZ47" s="31">
        <v>19282383</v>
      </c>
      <c r="BA47" s="31">
        <v>19089559</v>
      </c>
      <c r="BB47" s="31">
        <f>SUM(AY47:BA47)</f>
        <v>128356411</v>
      </c>
      <c r="BC47" s="32">
        <f>G47+K47+O47+S47+W47+AA47+AE47+AI47+AM47+AQ47+AU47+AY47</f>
        <v>1058914275</v>
      </c>
      <c r="BD47" s="32">
        <f>H47+L47+P47+T47+X47+AB47+AF47+AJ47+AN47+AR47+AV47+AZ47</f>
        <v>226910193</v>
      </c>
      <c r="BE47" s="32">
        <f>I47+M47+Q47+U47+Y47+AC47+AG47+AK47+AO47+AS47+AW47+BA47</f>
        <v>224641164</v>
      </c>
      <c r="BF47" s="32">
        <f>J47+N47+R47+V47+Z47+AD47+AH47+AL47+AP47+AT47+AX47+BB47</f>
        <v>1510465632</v>
      </c>
    </row>
    <row r="48" spans="1:58" s="33" customFormat="1" ht="24.95" customHeight="1">
      <c r="A48" s="21">
        <v>40</v>
      </c>
      <c r="B48" s="21">
        <v>70</v>
      </c>
      <c r="C48" s="22" t="s">
        <v>100</v>
      </c>
      <c r="D48" s="85" t="s">
        <v>101</v>
      </c>
      <c r="E48" s="84">
        <v>8</v>
      </c>
      <c r="F48" s="83">
        <v>496</v>
      </c>
      <c r="G48" s="31">
        <v>35204933</v>
      </c>
      <c r="H48" s="31">
        <v>7543914</v>
      </c>
      <c r="I48" s="31">
        <v>7468475</v>
      </c>
      <c r="J48" s="31">
        <f>SUM(G48:I48)</f>
        <v>50217322</v>
      </c>
      <c r="K48" s="31">
        <v>35204933</v>
      </c>
      <c r="L48" s="31">
        <v>7543914</v>
      </c>
      <c r="M48" s="31">
        <v>7468475</v>
      </c>
      <c r="N48" s="31">
        <f>SUM(K48:M48)</f>
        <v>50217322</v>
      </c>
      <c r="O48" s="31">
        <v>35204933</v>
      </c>
      <c r="P48" s="31">
        <v>7543914</v>
      </c>
      <c r="Q48" s="31">
        <v>7468475</v>
      </c>
      <c r="R48" s="31">
        <f>SUM(O48:Q48)</f>
        <v>50217322</v>
      </c>
      <c r="S48" s="31">
        <v>35204933</v>
      </c>
      <c r="T48" s="31">
        <v>7543914</v>
      </c>
      <c r="U48" s="31">
        <v>7468475</v>
      </c>
      <c r="V48" s="31">
        <f>SUM(S48:U48)</f>
        <v>50217322</v>
      </c>
      <c r="W48" s="31">
        <v>35204933</v>
      </c>
      <c r="X48" s="31">
        <v>7543914</v>
      </c>
      <c r="Y48" s="31">
        <v>7468475</v>
      </c>
      <c r="Z48" s="31">
        <f>SUM(W48:Y48)</f>
        <v>50217322</v>
      </c>
      <c r="AA48" s="31">
        <v>3200448</v>
      </c>
      <c r="AB48" s="31">
        <v>685810</v>
      </c>
      <c r="AC48" s="82">
        <v>678952</v>
      </c>
      <c r="AD48" s="31">
        <f>SUM(AA48:AC48)</f>
        <v>4565210</v>
      </c>
      <c r="AE48" s="31">
        <v>35204933</v>
      </c>
      <c r="AF48" s="31">
        <v>7543914</v>
      </c>
      <c r="AG48" s="31">
        <v>7468475</v>
      </c>
      <c r="AH48" s="31">
        <f>SUM(AE48:AG48)</f>
        <v>50217322</v>
      </c>
      <c r="AI48" s="31">
        <v>35204933</v>
      </c>
      <c r="AJ48" s="31">
        <v>7543914</v>
      </c>
      <c r="AK48" s="31">
        <v>7468475</v>
      </c>
      <c r="AL48" s="31">
        <f>SUM(AI48:AK48)</f>
        <v>50217322</v>
      </c>
      <c r="AM48" s="31">
        <v>31492068</v>
      </c>
      <c r="AN48" s="31">
        <v>6748300</v>
      </c>
      <c r="AO48" s="82">
        <v>6680817</v>
      </c>
      <c r="AP48" s="31">
        <f>SUM(AM48:AO48)</f>
        <v>44921185</v>
      </c>
      <c r="AQ48" s="31">
        <v>31492068</v>
      </c>
      <c r="AR48" s="31">
        <v>6748300</v>
      </c>
      <c r="AS48" s="82">
        <v>6680817</v>
      </c>
      <c r="AT48" s="31">
        <f>SUM(AQ48:AS48)</f>
        <v>44921185</v>
      </c>
      <c r="AU48" s="31">
        <v>32017538</v>
      </c>
      <c r="AV48" s="31">
        <v>6860901</v>
      </c>
      <c r="AW48" s="82">
        <v>6792315</v>
      </c>
      <c r="AX48" s="31">
        <f>SUM(AU48:AW48)</f>
        <v>45670754</v>
      </c>
      <c r="AY48" s="31">
        <v>32006391</v>
      </c>
      <c r="AZ48" s="31">
        <v>6858511</v>
      </c>
      <c r="BA48" s="31">
        <v>6789926</v>
      </c>
      <c r="BB48" s="31">
        <f>SUM(AY48:BA48)</f>
        <v>45654828</v>
      </c>
      <c r="BC48" s="32">
        <f>G48+K48+O48+S48+W48+AA48+AE48+AI48+AM48+AQ48+AU48+AY48</f>
        <v>376643044</v>
      </c>
      <c r="BD48" s="32">
        <f>H48+L48+P48+T48+X48+AB48+AF48+AJ48+AN48+AR48+AV48+AZ48</f>
        <v>80709220</v>
      </c>
      <c r="BE48" s="32">
        <f>I48+M48+Q48+U48+Y48+AC48+AG48+AK48+AO48+AS48+AW48+BA48</f>
        <v>79902152</v>
      </c>
      <c r="BF48" s="32">
        <f>J48+N48+R48+V48+Z48+AD48+AH48+AL48+AP48+AT48+AX48+BB48</f>
        <v>537254416</v>
      </c>
    </row>
    <row r="49" spans="1:58" s="33" customFormat="1" ht="24.95" customHeight="1">
      <c r="A49" s="21">
        <v>41</v>
      </c>
      <c r="B49" s="21">
        <v>67</v>
      </c>
      <c r="C49" s="22" t="s">
        <v>102</v>
      </c>
      <c r="D49" s="85" t="s">
        <v>103</v>
      </c>
      <c r="E49" s="84">
        <v>8</v>
      </c>
      <c r="F49" s="83">
        <v>499</v>
      </c>
      <c r="G49" s="31">
        <v>34555799</v>
      </c>
      <c r="H49" s="31">
        <v>7404814</v>
      </c>
      <c r="I49" s="31">
        <v>7330766</v>
      </c>
      <c r="J49" s="31">
        <f>SUM(G49:I49)</f>
        <v>49291379</v>
      </c>
      <c r="K49" s="31">
        <v>34555799</v>
      </c>
      <c r="L49" s="31">
        <v>7404814</v>
      </c>
      <c r="M49" s="31">
        <v>7330766</v>
      </c>
      <c r="N49" s="31">
        <f>SUM(K49:M49)</f>
        <v>49291379</v>
      </c>
      <c r="O49" s="31">
        <v>34555799</v>
      </c>
      <c r="P49" s="31">
        <v>7404814</v>
      </c>
      <c r="Q49" s="31">
        <v>7330766</v>
      </c>
      <c r="R49" s="31">
        <f>SUM(O49:Q49)</f>
        <v>49291379</v>
      </c>
      <c r="S49" s="31">
        <v>34555799</v>
      </c>
      <c r="T49" s="31">
        <v>7404814</v>
      </c>
      <c r="U49" s="31">
        <v>7330766</v>
      </c>
      <c r="V49" s="31">
        <f>SUM(S49:U49)</f>
        <v>49291379</v>
      </c>
      <c r="W49" s="31">
        <v>34555798</v>
      </c>
      <c r="X49" s="31">
        <v>7404814</v>
      </c>
      <c r="Y49" s="31">
        <v>7330766</v>
      </c>
      <c r="Z49" s="31">
        <f>SUM(W49:Y49)</f>
        <v>49291378</v>
      </c>
      <c r="AA49" s="31">
        <v>3141436</v>
      </c>
      <c r="AB49" s="31">
        <v>673165</v>
      </c>
      <c r="AC49" s="82">
        <v>666433</v>
      </c>
      <c r="AD49" s="31">
        <f>SUM(AA49:AC49)</f>
        <v>4481034</v>
      </c>
      <c r="AE49" s="31">
        <v>34555798</v>
      </c>
      <c r="AF49" s="31">
        <v>7404814</v>
      </c>
      <c r="AG49" s="31">
        <v>7330766</v>
      </c>
      <c r="AH49" s="31">
        <f>SUM(AE49:AG49)</f>
        <v>49291378</v>
      </c>
      <c r="AI49" s="31">
        <v>34555798</v>
      </c>
      <c r="AJ49" s="31">
        <v>7404814</v>
      </c>
      <c r="AK49" s="31">
        <v>7330766</v>
      </c>
      <c r="AL49" s="31">
        <f>SUM(AI49:AK49)</f>
        <v>49291378</v>
      </c>
      <c r="AM49" s="31">
        <v>30911394</v>
      </c>
      <c r="AN49" s="31">
        <v>6623870</v>
      </c>
      <c r="AO49" s="82">
        <v>6557632</v>
      </c>
      <c r="AP49" s="31">
        <f>SUM(AM49:AO49)</f>
        <v>44092896</v>
      </c>
      <c r="AQ49" s="31">
        <v>30911394</v>
      </c>
      <c r="AR49" s="31">
        <v>6623870</v>
      </c>
      <c r="AS49" s="82">
        <v>6557632</v>
      </c>
      <c r="AT49" s="31">
        <f>SUM(AQ49:AS49)</f>
        <v>44092896</v>
      </c>
      <c r="AU49" s="31">
        <v>31427175</v>
      </c>
      <c r="AV49" s="31">
        <v>6734394</v>
      </c>
      <c r="AW49" s="82">
        <v>6667074</v>
      </c>
      <c r="AX49" s="31">
        <f>SUM(AU49:AW49)</f>
        <v>44828643</v>
      </c>
      <c r="AY49" s="31">
        <v>31416234</v>
      </c>
      <c r="AZ49" s="31">
        <v>6732049</v>
      </c>
      <c r="BA49" s="31">
        <v>6664729</v>
      </c>
      <c r="BB49" s="31">
        <f>SUM(AY49:BA49)</f>
        <v>44813012</v>
      </c>
      <c r="BC49" s="32">
        <f>G49+K49+O49+S49+W49+AA49+AE49+AI49+AM49+AQ49+AU49+AY49</f>
        <v>369698223</v>
      </c>
      <c r="BD49" s="32">
        <f>H49+L49+P49+T49+X49+AB49+AF49+AJ49+AN49+AR49+AV49+AZ49</f>
        <v>79221046</v>
      </c>
      <c r="BE49" s="32">
        <f>I49+M49+Q49+U49+Y49+AC49+AG49+AK49+AO49+AS49+AW49+BA49</f>
        <v>78428862</v>
      </c>
      <c r="BF49" s="32">
        <f>J49+N49+R49+V49+Z49+AD49+AH49+AL49+AP49+AT49+AX49+BB49</f>
        <v>527348131</v>
      </c>
    </row>
    <row r="50" spans="1:58" s="33" customFormat="1" ht="24.95" customHeight="1">
      <c r="A50" s="21">
        <v>42</v>
      </c>
      <c r="B50" s="21">
        <v>65</v>
      </c>
      <c r="C50" s="22" t="s">
        <v>104</v>
      </c>
      <c r="D50" s="85" t="s">
        <v>105</v>
      </c>
      <c r="E50" s="84">
        <v>10</v>
      </c>
      <c r="F50" s="83">
        <v>618</v>
      </c>
      <c r="G50" s="31">
        <v>40026012</v>
      </c>
      <c r="H50" s="31">
        <v>8577003</v>
      </c>
      <c r="I50" s="31">
        <v>8491233</v>
      </c>
      <c r="J50" s="31">
        <f>SUM(G50:I50)</f>
        <v>57094248</v>
      </c>
      <c r="K50" s="31">
        <v>40026012</v>
      </c>
      <c r="L50" s="31">
        <v>8577003</v>
      </c>
      <c r="M50" s="31">
        <v>8491233</v>
      </c>
      <c r="N50" s="31">
        <f>SUM(K50:M50)</f>
        <v>57094248</v>
      </c>
      <c r="O50" s="31">
        <v>40026012</v>
      </c>
      <c r="P50" s="31">
        <v>8577003</v>
      </c>
      <c r="Q50" s="31">
        <v>8491233</v>
      </c>
      <c r="R50" s="31">
        <f>SUM(O50:Q50)</f>
        <v>57094248</v>
      </c>
      <c r="S50" s="31">
        <v>40026012</v>
      </c>
      <c r="T50" s="31">
        <v>8577003</v>
      </c>
      <c r="U50" s="31">
        <v>8491233</v>
      </c>
      <c r="V50" s="31">
        <f>SUM(S50:U50)</f>
        <v>57094248</v>
      </c>
      <c r="W50" s="31">
        <v>40026011</v>
      </c>
      <c r="X50" s="31">
        <v>8577002</v>
      </c>
      <c r="Y50" s="31">
        <v>8491233</v>
      </c>
      <c r="Z50" s="31">
        <f>SUM(W50:Y50)</f>
        <v>57094246</v>
      </c>
      <c r="AA50" s="31">
        <v>3638728</v>
      </c>
      <c r="AB50" s="31">
        <v>779727</v>
      </c>
      <c r="AC50" s="82">
        <v>771930</v>
      </c>
      <c r="AD50" s="31">
        <f>SUM(AA50:AC50)</f>
        <v>5190385</v>
      </c>
      <c r="AE50" s="31">
        <v>40026011</v>
      </c>
      <c r="AF50" s="31">
        <v>8577002</v>
      </c>
      <c r="AG50" s="31">
        <v>8491233</v>
      </c>
      <c r="AH50" s="31">
        <f>SUM(AE50:AG50)</f>
        <v>57094246</v>
      </c>
      <c r="AI50" s="31">
        <v>40026011</v>
      </c>
      <c r="AJ50" s="31">
        <v>8577002</v>
      </c>
      <c r="AK50" s="31">
        <v>8491233</v>
      </c>
      <c r="AL50" s="31">
        <f>SUM(AI50:AK50)</f>
        <v>57094246</v>
      </c>
      <c r="AM50" s="31">
        <v>35804695</v>
      </c>
      <c r="AN50" s="31">
        <v>7672434</v>
      </c>
      <c r="AO50" s="82">
        <v>7595710</v>
      </c>
      <c r="AP50" s="31">
        <f>SUM(AM50:AO50)</f>
        <v>51072839</v>
      </c>
      <c r="AQ50" s="31">
        <v>35804695</v>
      </c>
      <c r="AR50" s="31">
        <v>7672434</v>
      </c>
      <c r="AS50" s="82">
        <v>7595710</v>
      </c>
      <c r="AT50" s="31">
        <f>SUM(AQ50:AS50)</f>
        <v>51072839</v>
      </c>
      <c r="AU50" s="31">
        <v>36402124</v>
      </c>
      <c r="AV50" s="31">
        <v>7800455</v>
      </c>
      <c r="AW50" s="82">
        <v>7722477</v>
      </c>
      <c r="AX50" s="31">
        <f>SUM(AU50:AW50)</f>
        <v>51925056</v>
      </c>
      <c r="AY50" s="31">
        <v>36389451</v>
      </c>
      <c r="AZ50" s="31">
        <v>7797738</v>
      </c>
      <c r="BA50" s="31">
        <v>7719761</v>
      </c>
      <c r="BB50" s="31">
        <f>SUM(AY50:BA50)</f>
        <v>51906950</v>
      </c>
      <c r="BC50" s="32">
        <f>G50+K50+O50+S50+W50+AA50+AE50+AI50+AM50+AQ50+AU50+AY50</f>
        <v>428221774</v>
      </c>
      <c r="BD50" s="32">
        <f>H50+L50+P50+T50+X50+AB50+AF50+AJ50+AN50+AR50+AV50+AZ50</f>
        <v>91761806</v>
      </c>
      <c r="BE50" s="32">
        <f>I50+M50+Q50+U50+Y50+AC50+AG50+AK50+AO50+AS50+AW50+BA50</f>
        <v>90844219</v>
      </c>
      <c r="BF50" s="32">
        <f>J50+N50+R50+V50+Z50+AD50+AH50+AL50+AP50+AT50+AX50+BB50</f>
        <v>610827799</v>
      </c>
    </row>
    <row r="51" spans="1:58" s="33" customFormat="1" ht="24.95" customHeight="1">
      <c r="A51" s="21">
        <v>43</v>
      </c>
      <c r="B51" s="21">
        <v>64</v>
      </c>
      <c r="C51" s="22" t="s">
        <v>106</v>
      </c>
      <c r="D51" s="85" t="s">
        <v>107</v>
      </c>
      <c r="E51" s="84">
        <v>10</v>
      </c>
      <c r="F51" s="83">
        <v>590</v>
      </c>
      <c r="G51" s="31">
        <v>40494677</v>
      </c>
      <c r="H51" s="31">
        <v>8677431</v>
      </c>
      <c r="I51" s="31">
        <v>8590657</v>
      </c>
      <c r="J51" s="31">
        <f>SUM(G51:I51)</f>
        <v>57762765</v>
      </c>
      <c r="K51" s="31">
        <v>40494677</v>
      </c>
      <c r="L51" s="31">
        <v>8677431</v>
      </c>
      <c r="M51" s="31">
        <v>8590657</v>
      </c>
      <c r="N51" s="31">
        <f>SUM(K51:M51)</f>
        <v>57762765</v>
      </c>
      <c r="O51" s="31">
        <v>40494677</v>
      </c>
      <c r="P51" s="31">
        <v>8677431</v>
      </c>
      <c r="Q51" s="31">
        <v>8590657</v>
      </c>
      <c r="R51" s="31">
        <f>SUM(O51:Q51)</f>
        <v>57762765</v>
      </c>
      <c r="S51" s="31">
        <v>40494677</v>
      </c>
      <c r="T51" s="31">
        <v>8677431</v>
      </c>
      <c r="U51" s="31">
        <v>8590657</v>
      </c>
      <c r="V51" s="31">
        <f>SUM(S51:U51)</f>
        <v>57762765</v>
      </c>
      <c r="W51" s="31">
        <v>40494676</v>
      </c>
      <c r="X51" s="31">
        <v>8677431</v>
      </c>
      <c r="Y51" s="31">
        <v>8590657</v>
      </c>
      <c r="Z51" s="31">
        <f>SUM(W51:Y51)</f>
        <v>57762764</v>
      </c>
      <c r="AA51" s="31">
        <v>3681334</v>
      </c>
      <c r="AB51" s="31">
        <v>788857</v>
      </c>
      <c r="AC51" s="82">
        <v>780968</v>
      </c>
      <c r="AD51" s="31">
        <f>SUM(AA51:AC51)</f>
        <v>5251159</v>
      </c>
      <c r="AE51" s="31">
        <v>40494676</v>
      </c>
      <c r="AF51" s="31">
        <v>8677431</v>
      </c>
      <c r="AG51" s="31">
        <v>8590657</v>
      </c>
      <c r="AH51" s="31">
        <f>SUM(AE51:AG51)</f>
        <v>57762764</v>
      </c>
      <c r="AI51" s="31">
        <v>40494676</v>
      </c>
      <c r="AJ51" s="31">
        <v>8677431</v>
      </c>
      <c r="AK51" s="31">
        <v>8590657</v>
      </c>
      <c r="AL51" s="31">
        <f>SUM(AI51:AK51)</f>
        <v>57762764</v>
      </c>
      <c r="AM51" s="31">
        <v>36223933</v>
      </c>
      <c r="AN51" s="31">
        <v>7762271</v>
      </c>
      <c r="AO51" s="82">
        <v>7684649</v>
      </c>
      <c r="AP51" s="31">
        <f>SUM(AM51:AO51)</f>
        <v>51670853</v>
      </c>
      <c r="AQ51" s="31">
        <v>36223933</v>
      </c>
      <c r="AR51" s="31">
        <v>7762271</v>
      </c>
      <c r="AS51" s="82">
        <v>7684649</v>
      </c>
      <c r="AT51" s="31">
        <f>SUM(AQ51:AS51)</f>
        <v>51670853</v>
      </c>
      <c r="AU51" s="31">
        <v>36828357</v>
      </c>
      <c r="AV51" s="31">
        <v>7891790</v>
      </c>
      <c r="AW51" s="82">
        <v>7812900</v>
      </c>
      <c r="AX51" s="31">
        <f>SUM(AU51:AW51)</f>
        <v>52533047</v>
      </c>
      <c r="AY51" s="31">
        <v>36815535</v>
      </c>
      <c r="AZ51" s="31">
        <v>7889042</v>
      </c>
      <c r="BA51" s="31">
        <v>7810152</v>
      </c>
      <c r="BB51" s="31">
        <f>SUM(AY51:BA51)</f>
        <v>52514729</v>
      </c>
      <c r="BC51" s="32">
        <f>G51+K51+O51+S51+W51+AA51+AE51+AI51+AM51+AQ51+AU51+AY51</f>
        <v>433235828</v>
      </c>
      <c r="BD51" s="32">
        <f>H51+L51+P51+T51+X51+AB51+AF51+AJ51+AN51+AR51+AV51+AZ51</f>
        <v>92836248</v>
      </c>
      <c r="BE51" s="32">
        <f>I51+M51+Q51+U51+Y51+AC51+AG51+AK51+AO51+AS51+AW51+BA51</f>
        <v>91907917</v>
      </c>
      <c r="BF51" s="32">
        <f>J51+N51+R51+V51+Z51+AD51+AH51+AL51+AP51+AT51+AX51+BB51</f>
        <v>617979993</v>
      </c>
    </row>
    <row r="52" spans="1:58" s="33" customFormat="1" ht="24.95" customHeight="1">
      <c r="A52" s="21">
        <v>44</v>
      </c>
      <c r="B52" s="21">
        <v>12</v>
      </c>
      <c r="C52" s="22" t="s">
        <v>108</v>
      </c>
      <c r="D52" s="85" t="s">
        <v>109</v>
      </c>
      <c r="E52" s="84">
        <v>7</v>
      </c>
      <c r="F52" s="83">
        <v>423</v>
      </c>
      <c r="G52" s="31">
        <v>29466518</v>
      </c>
      <c r="H52" s="31">
        <v>6314254</v>
      </c>
      <c r="I52" s="31">
        <v>6251112</v>
      </c>
      <c r="J52" s="31">
        <f>SUM(G52:I52)</f>
        <v>42031884</v>
      </c>
      <c r="K52" s="31">
        <v>29466518</v>
      </c>
      <c r="L52" s="31">
        <v>6314254</v>
      </c>
      <c r="M52" s="31">
        <v>6251112</v>
      </c>
      <c r="N52" s="31">
        <f>SUM(K52:M52)</f>
        <v>42031884</v>
      </c>
      <c r="O52" s="31">
        <v>29466518</v>
      </c>
      <c r="P52" s="31">
        <v>6314254</v>
      </c>
      <c r="Q52" s="31">
        <v>6251112</v>
      </c>
      <c r="R52" s="31">
        <f>SUM(O52:Q52)</f>
        <v>42031884</v>
      </c>
      <c r="S52" s="31">
        <v>29466518</v>
      </c>
      <c r="T52" s="31">
        <v>6314254</v>
      </c>
      <c r="U52" s="31">
        <v>6251112</v>
      </c>
      <c r="V52" s="31">
        <f>SUM(S52:U52)</f>
        <v>42031884</v>
      </c>
      <c r="W52" s="31">
        <v>29466527</v>
      </c>
      <c r="X52" s="31">
        <v>6314256</v>
      </c>
      <c r="Y52" s="31">
        <v>6251113</v>
      </c>
      <c r="Z52" s="31">
        <f>SUM(W52:Y52)</f>
        <v>42031896</v>
      </c>
      <c r="AA52" s="31">
        <v>2678775</v>
      </c>
      <c r="AB52" s="31">
        <v>574023</v>
      </c>
      <c r="AC52" s="82">
        <v>568283</v>
      </c>
      <c r="AD52" s="31">
        <f>SUM(AA52:AC52)</f>
        <v>3821081</v>
      </c>
      <c r="AE52" s="31">
        <v>29466527</v>
      </c>
      <c r="AF52" s="31">
        <v>6314256</v>
      </c>
      <c r="AG52" s="31">
        <v>6251113</v>
      </c>
      <c r="AH52" s="31">
        <f>SUM(AE52:AG52)</f>
        <v>42031896</v>
      </c>
      <c r="AI52" s="31">
        <v>29466527</v>
      </c>
      <c r="AJ52" s="31">
        <v>6314256</v>
      </c>
      <c r="AK52" s="31">
        <v>6251113</v>
      </c>
      <c r="AL52" s="31">
        <f>SUM(AI52:AK52)</f>
        <v>42031896</v>
      </c>
      <c r="AM52" s="31">
        <v>26358859</v>
      </c>
      <c r="AN52" s="31">
        <v>5648327</v>
      </c>
      <c r="AO52" s="82">
        <v>5591844</v>
      </c>
      <c r="AP52" s="31">
        <f>SUM(AM52:AO52)</f>
        <v>37599030</v>
      </c>
      <c r="AQ52" s="31">
        <v>26358859</v>
      </c>
      <c r="AR52" s="31">
        <v>5648327</v>
      </c>
      <c r="AS52" s="82">
        <v>5591844</v>
      </c>
      <c r="AT52" s="31">
        <f>SUM(AQ52:AS52)</f>
        <v>37599030</v>
      </c>
      <c r="AU52" s="31">
        <v>26798677</v>
      </c>
      <c r="AV52" s="31">
        <v>5742573</v>
      </c>
      <c r="AW52" s="82">
        <v>5685168</v>
      </c>
      <c r="AX52" s="31">
        <f>SUM(AU52:AW52)</f>
        <v>38226418</v>
      </c>
      <c r="AY52" s="31">
        <v>26789347</v>
      </c>
      <c r="AZ52" s="31">
        <v>5740574</v>
      </c>
      <c r="BA52" s="31">
        <v>5683168</v>
      </c>
      <c r="BB52" s="31">
        <f>SUM(AY52:BA52)</f>
        <v>38213089</v>
      </c>
      <c r="BC52" s="32">
        <f>G52+K52+O52+S52+W52+AA52+AE52+AI52+AM52+AQ52+AU52+AY52</f>
        <v>315250170</v>
      </c>
      <c r="BD52" s="32">
        <f>H52+L52+P52+T52+X52+AB52+AF52+AJ52+AN52+AR52+AV52+AZ52</f>
        <v>67553608</v>
      </c>
      <c r="BE52" s="32">
        <f>I52+M52+Q52+U52+Y52+AC52+AG52+AK52+AO52+AS52+AW52+BA52</f>
        <v>66878094</v>
      </c>
      <c r="BF52" s="32">
        <f>J52+N52+R52+V52+Z52+AD52+AH52+AL52+AP52+AT52+AX52+BB52</f>
        <v>449681872</v>
      </c>
    </row>
    <row r="53" spans="1:58" s="33" customFormat="1" ht="24.95" customHeight="1">
      <c r="A53" s="21">
        <v>45</v>
      </c>
      <c r="B53" s="21">
        <v>40</v>
      </c>
      <c r="C53" s="22" t="s">
        <v>110</v>
      </c>
      <c r="D53" s="85" t="s">
        <v>111</v>
      </c>
      <c r="E53" s="84">
        <v>8</v>
      </c>
      <c r="F53" s="83">
        <v>451</v>
      </c>
      <c r="G53" s="31">
        <v>32746063</v>
      </c>
      <c r="H53" s="31">
        <v>7017013</v>
      </c>
      <c r="I53" s="31">
        <v>6946843</v>
      </c>
      <c r="J53" s="31">
        <f>SUM(G53:I53)</f>
        <v>46709919</v>
      </c>
      <c r="K53" s="31">
        <v>32746063</v>
      </c>
      <c r="L53" s="31">
        <v>7017013</v>
      </c>
      <c r="M53" s="31">
        <v>6946843</v>
      </c>
      <c r="N53" s="31">
        <f>SUM(K53:M53)</f>
        <v>46709919</v>
      </c>
      <c r="O53" s="31">
        <v>32746063</v>
      </c>
      <c r="P53" s="31">
        <v>7017013</v>
      </c>
      <c r="Q53" s="31">
        <v>6946843</v>
      </c>
      <c r="R53" s="31">
        <f>SUM(O53:Q53)</f>
        <v>46709919</v>
      </c>
      <c r="S53" s="31">
        <v>32746063</v>
      </c>
      <c r="T53" s="31">
        <v>7017013</v>
      </c>
      <c r="U53" s="31">
        <v>6946843</v>
      </c>
      <c r="V53" s="31">
        <f>SUM(S53:U53)</f>
        <v>46709919</v>
      </c>
      <c r="W53" s="31">
        <v>32746062</v>
      </c>
      <c r="X53" s="31">
        <v>7017013</v>
      </c>
      <c r="Y53" s="31">
        <v>6946843</v>
      </c>
      <c r="Z53" s="31">
        <f>SUM(W53:Y53)</f>
        <v>46709918</v>
      </c>
      <c r="AA53" s="31">
        <v>2976915</v>
      </c>
      <c r="AB53" s="31">
        <v>637910</v>
      </c>
      <c r="AC53" s="82">
        <v>631531</v>
      </c>
      <c r="AD53" s="31">
        <f>SUM(AA53:AC53)</f>
        <v>4246356</v>
      </c>
      <c r="AE53" s="31">
        <v>32746062</v>
      </c>
      <c r="AF53" s="31">
        <v>7017013</v>
      </c>
      <c r="AG53" s="31">
        <v>6946843</v>
      </c>
      <c r="AH53" s="31">
        <f>SUM(AE53:AG53)</f>
        <v>46709918</v>
      </c>
      <c r="AI53" s="31">
        <v>32746062</v>
      </c>
      <c r="AJ53" s="31">
        <v>7017013</v>
      </c>
      <c r="AK53" s="31">
        <v>6946843</v>
      </c>
      <c r="AL53" s="31">
        <f>SUM(AI53:AK53)</f>
        <v>46709918</v>
      </c>
      <c r="AM53" s="31">
        <v>29292521</v>
      </c>
      <c r="AN53" s="31">
        <v>6276968</v>
      </c>
      <c r="AO53" s="82">
        <v>6214199</v>
      </c>
      <c r="AP53" s="31">
        <f>SUM(AM53:AO53)</f>
        <v>41783688</v>
      </c>
      <c r="AQ53" s="31">
        <v>29292521</v>
      </c>
      <c r="AR53" s="31">
        <v>6276968</v>
      </c>
      <c r="AS53" s="82">
        <v>6214199</v>
      </c>
      <c r="AT53" s="31">
        <f>SUM(AQ53:AS53)</f>
        <v>41783688</v>
      </c>
      <c r="AU53" s="31">
        <v>29781290</v>
      </c>
      <c r="AV53" s="31">
        <v>6381705</v>
      </c>
      <c r="AW53" s="82">
        <v>6317910</v>
      </c>
      <c r="AX53" s="31">
        <f>SUM(AU53:AW53)</f>
        <v>42480905</v>
      </c>
      <c r="AY53" s="31">
        <v>29770921</v>
      </c>
      <c r="AZ53" s="31">
        <v>6379482</v>
      </c>
      <c r="BA53" s="31">
        <v>6315687</v>
      </c>
      <c r="BB53" s="31">
        <f>SUM(AY53:BA53)</f>
        <v>42466090</v>
      </c>
      <c r="BC53" s="32">
        <f>G53+K53+O53+S53+W53+AA53+AE53+AI53+AM53+AQ53+AU53+AY53</f>
        <v>350336606</v>
      </c>
      <c r="BD53" s="32">
        <f>H53+L53+P53+T53+X53+AB53+AF53+AJ53+AN53+AR53+AV53+AZ53</f>
        <v>75072124</v>
      </c>
      <c r="BE53" s="32">
        <f>I53+M53+Q53+U53+Y53+AC53+AG53+AK53+AO53+AS53+AW53+BA53</f>
        <v>74321427</v>
      </c>
      <c r="BF53" s="32">
        <f>J53+N53+R53+V53+Z53+AD53+AH53+AL53+AP53+AT53+AX53+BB53</f>
        <v>499730157</v>
      </c>
    </row>
    <row r="54" spans="1:58" s="33" customFormat="1" ht="24.95" customHeight="1">
      <c r="A54" s="21">
        <v>46</v>
      </c>
      <c r="B54" s="21">
        <v>30</v>
      </c>
      <c r="C54" s="22" t="s">
        <v>112</v>
      </c>
      <c r="D54" s="85" t="s">
        <v>113</v>
      </c>
      <c r="E54" s="84">
        <v>15</v>
      </c>
      <c r="F54" s="83">
        <v>1165</v>
      </c>
      <c r="G54" s="31">
        <v>92595369</v>
      </c>
      <c r="H54" s="31">
        <v>19841865</v>
      </c>
      <c r="I54" s="31">
        <v>19643447</v>
      </c>
      <c r="J54" s="31">
        <f>SUM(G54:I54)</f>
        <v>132080681</v>
      </c>
      <c r="K54" s="31">
        <v>92595369</v>
      </c>
      <c r="L54" s="31">
        <v>19841865</v>
      </c>
      <c r="M54" s="31">
        <v>19643447</v>
      </c>
      <c r="N54" s="31">
        <f>SUM(K54:M54)</f>
        <v>132080681</v>
      </c>
      <c r="O54" s="31">
        <v>92595369</v>
      </c>
      <c r="P54" s="31">
        <v>19841865</v>
      </c>
      <c r="Q54" s="31">
        <v>19643447</v>
      </c>
      <c r="R54" s="31">
        <f>SUM(O54:Q54)</f>
        <v>132080681</v>
      </c>
      <c r="S54" s="31">
        <v>92595369</v>
      </c>
      <c r="T54" s="31">
        <v>19841865</v>
      </c>
      <c r="U54" s="31">
        <v>19643447</v>
      </c>
      <c r="V54" s="31">
        <f>SUM(S54:U54)</f>
        <v>132080681</v>
      </c>
      <c r="W54" s="31">
        <v>92595368</v>
      </c>
      <c r="X54" s="31">
        <v>19841865</v>
      </c>
      <c r="Y54" s="31">
        <v>19643446</v>
      </c>
      <c r="Z54" s="31">
        <f>SUM(W54:Y54)</f>
        <v>132080679</v>
      </c>
      <c r="AA54" s="31">
        <v>8417761</v>
      </c>
      <c r="AB54" s="31">
        <v>1803806</v>
      </c>
      <c r="AC54" s="82">
        <v>1785767</v>
      </c>
      <c r="AD54" s="31">
        <f>SUM(AA54:AC54)</f>
        <v>12007334</v>
      </c>
      <c r="AE54" s="31">
        <v>92595368</v>
      </c>
      <c r="AF54" s="31">
        <v>19841865</v>
      </c>
      <c r="AG54" s="31">
        <v>19643446</v>
      </c>
      <c r="AH54" s="31">
        <f>SUM(AE54:AG54)</f>
        <v>132080679</v>
      </c>
      <c r="AI54" s="31">
        <v>92595368</v>
      </c>
      <c r="AJ54" s="31">
        <v>19841865</v>
      </c>
      <c r="AK54" s="31">
        <v>19643446</v>
      </c>
      <c r="AL54" s="31">
        <f>SUM(AI54:AK54)</f>
        <v>132080679</v>
      </c>
      <c r="AM54" s="31">
        <v>82829860</v>
      </c>
      <c r="AN54" s="31">
        <v>17749255</v>
      </c>
      <c r="AO54" s="82">
        <v>17571763</v>
      </c>
      <c r="AP54" s="31">
        <f>SUM(AM54:AO54)</f>
        <v>118150878</v>
      </c>
      <c r="AQ54" s="31">
        <v>82829860</v>
      </c>
      <c r="AR54" s="31">
        <v>17749255</v>
      </c>
      <c r="AS54" s="82">
        <v>17571763</v>
      </c>
      <c r="AT54" s="31">
        <f>SUM(AQ54:AS54)</f>
        <v>118150878</v>
      </c>
      <c r="AU54" s="31">
        <v>84211940</v>
      </c>
      <c r="AV54" s="31">
        <v>18045415</v>
      </c>
      <c r="AW54" s="82">
        <v>17865023</v>
      </c>
      <c r="AX54" s="31">
        <f>SUM(AU54:AW54)</f>
        <v>120122378</v>
      </c>
      <c r="AY54" s="31">
        <v>84182622</v>
      </c>
      <c r="AZ54" s="31">
        <v>18039131</v>
      </c>
      <c r="BA54" s="31">
        <v>17858739</v>
      </c>
      <c r="BB54" s="31">
        <f>SUM(AY54:BA54)</f>
        <v>120080492</v>
      </c>
      <c r="BC54" s="32">
        <f>G54+K54+O54+S54+W54+AA54+AE54+AI54+AM54+AQ54+AU54+AY54</f>
        <v>990639623</v>
      </c>
      <c r="BD54" s="32">
        <f>H54+L54+P54+T54+X54+AB54+AF54+AJ54+AN54+AR54+AV54+AZ54</f>
        <v>212279917</v>
      </c>
      <c r="BE54" s="32">
        <f>I54+M54+Q54+U54+Y54+AC54+AG54+AK54+AO54+AS54+AW54+BA54</f>
        <v>210157181</v>
      </c>
      <c r="BF54" s="32">
        <f>J54+N54+R54+V54+Z54+AD54+AH54+AL54+AP54+AT54+AX54+BB54</f>
        <v>1413076721</v>
      </c>
    </row>
    <row r="55" spans="1:58" s="33" customFormat="1" ht="24.95" customHeight="1">
      <c r="A55" s="21">
        <v>47</v>
      </c>
      <c r="B55" s="21">
        <v>57</v>
      </c>
      <c r="C55" s="22" t="s">
        <v>114</v>
      </c>
      <c r="D55" s="85" t="s">
        <v>115</v>
      </c>
      <c r="E55" s="84">
        <v>14</v>
      </c>
      <c r="F55" s="83">
        <v>1003</v>
      </c>
      <c r="G55" s="31">
        <v>73759162</v>
      </c>
      <c r="H55" s="31">
        <v>15805535</v>
      </c>
      <c r="I55" s="31">
        <v>15647480</v>
      </c>
      <c r="J55" s="31">
        <f>SUM(G55:I55)</f>
        <v>105212177</v>
      </c>
      <c r="K55" s="31">
        <v>73759162</v>
      </c>
      <c r="L55" s="31">
        <v>15805535</v>
      </c>
      <c r="M55" s="31">
        <v>15647480</v>
      </c>
      <c r="N55" s="31">
        <f>SUM(K55:M55)</f>
        <v>105212177</v>
      </c>
      <c r="O55" s="31">
        <v>73759162</v>
      </c>
      <c r="P55" s="31">
        <v>15805535</v>
      </c>
      <c r="Q55" s="31">
        <v>15647480</v>
      </c>
      <c r="R55" s="31">
        <f>SUM(O55:Q55)</f>
        <v>105212177</v>
      </c>
      <c r="S55" s="31">
        <v>73759162</v>
      </c>
      <c r="T55" s="31">
        <v>15805535</v>
      </c>
      <c r="U55" s="31">
        <v>15647480</v>
      </c>
      <c r="V55" s="31">
        <f>SUM(S55:U55)</f>
        <v>105212177</v>
      </c>
      <c r="W55" s="31">
        <v>73759158</v>
      </c>
      <c r="X55" s="31">
        <v>15805534</v>
      </c>
      <c r="Y55" s="31">
        <v>15647479</v>
      </c>
      <c r="Z55" s="31">
        <f>SUM(W55:Y55)</f>
        <v>105212171</v>
      </c>
      <c r="AA55" s="31">
        <v>6705378</v>
      </c>
      <c r="AB55" s="31">
        <v>1436867</v>
      </c>
      <c r="AC55" s="82">
        <v>1422498</v>
      </c>
      <c r="AD55" s="31">
        <f>SUM(AA55:AC55)</f>
        <v>9564743</v>
      </c>
      <c r="AE55" s="31">
        <v>73759158</v>
      </c>
      <c r="AF55" s="31">
        <v>15805534</v>
      </c>
      <c r="AG55" s="31">
        <v>15647479</v>
      </c>
      <c r="AH55" s="31">
        <f>SUM(AE55:AG55)</f>
        <v>105212171</v>
      </c>
      <c r="AI55" s="31">
        <v>73759158</v>
      </c>
      <c r="AJ55" s="31">
        <v>15805534</v>
      </c>
      <c r="AK55" s="31">
        <v>15647479</v>
      </c>
      <c r="AL55" s="31">
        <f>SUM(AI55:AK55)</f>
        <v>105212171</v>
      </c>
      <c r="AM55" s="31">
        <v>65980198</v>
      </c>
      <c r="AN55" s="31">
        <v>14138613</v>
      </c>
      <c r="AO55" s="82">
        <v>13997228</v>
      </c>
      <c r="AP55" s="31">
        <f>SUM(AM55:AO55)</f>
        <v>94116039</v>
      </c>
      <c r="AQ55" s="31">
        <v>65980198</v>
      </c>
      <c r="AR55" s="31">
        <v>14138613</v>
      </c>
      <c r="AS55" s="82">
        <v>13997228</v>
      </c>
      <c r="AT55" s="31">
        <f>SUM(AQ55:AS55)</f>
        <v>94116039</v>
      </c>
      <c r="AU55" s="31">
        <v>67081129</v>
      </c>
      <c r="AV55" s="31">
        <v>14374527</v>
      </c>
      <c r="AW55" s="82">
        <v>14230831</v>
      </c>
      <c r="AX55" s="31">
        <f>SUM(AU55:AW55)</f>
        <v>95686487</v>
      </c>
      <c r="AY55" s="31">
        <v>67057774</v>
      </c>
      <c r="AZ55" s="31">
        <v>14369521</v>
      </c>
      <c r="BA55" s="31">
        <v>14225826</v>
      </c>
      <c r="BB55" s="31">
        <f>SUM(AY55:BA55)</f>
        <v>95653121</v>
      </c>
      <c r="BC55" s="32">
        <f>G55+K55+O55+S55+W55+AA55+AE55+AI55+AM55+AQ55+AU55+AY55</f>
        <v>789118799</v>
      </c>
      <c r="BD55" s="32">
        <f>H55+L55+P55+T55+X55+AB55+AF55+AJ55+AN55+AR55+AV55+AZ55</f>
        <v>169096883</v>
      </c>
      <c r="BE55" s="32">
        <f>I55+M55+Q55+U55+Y55+AC55+AG55+AK55+AO55+AS55+AW55+BA55</f>
        <v>167405968</v>
      </c>
      <c r="BF55" s="32">
        <f>J55+N55+R55+V55+Z55+AD55+AH55+AL55+AP55+AT55+AX55+BB55</f>
        <v>1125621650</v>
      </c>
    </row>
    <row r="56" spans="1:58" s="33" customFormat="1" ht="24.95" customHeight="1">
      <c r="A56" s="21">
        <v>48</v>
      </c>
      <c r="B56" s="21">
        <v>71</v>
      </c>
      <c r="C56" s="22" t="s">
        <v>116</v>
      </c>
      <c r="D56" s="85" t="s">
        <v>117</v>
      </c>
      <c r="E56" s="84">
        <v>6</v>
      </c>
      <c r="F56" s="83">
        <v>415</v>
      </c>
      <c r="G56" s="31">
        <v>32070613</v>
      </c>
      <c r="H56" s="31">
        <v>6872274</v>
      </c>
      <c r="I56" s="31">
        <v>6803552</v>
      </c>
      <c r="J56" s="31">
        <f>SUM(G56:I56)</f>
        <v>45746439</v>
      </c>
      <c r="K56" s="31">
        <v>32070613</v>
      </c>
      <c r="L56" s="31">
        <v>6872274</v>
      </c>
      <c r="M56" s="31">
        <v>6803552</v>
      </c>
      <c r="N56" s="31">
        <f>SUM(K56:M56)</f>
        <v>45746439</v>
      </c>
      <c r="O56" s="31">
        <v>32070613</v>
      </c>
      <c r="P56" s="31">
        <v>6872274</v>
      </c>
      <c r="Q56" s="31">
        <v>6803552</v>
      </c>
      <c r="R56" s="31">
        <f>SUM(O56:Q56)</f>
        <v>45746439</v>
      </c>
      <c r="S56" s="31">
        <v>32070613</v>
      </c>
      <c r="T56" s="31">
        <v>6872274</v>
      </c>
      <c r="U56" s="31">
        <v>6803552</v>
      </c>
      <c r="V56" s="31">
        <f>SUM(S56:U56)</f>
        <v>45746439</v>
      </c>
      <c r="W56" s="31">
        <v>32070613</v>
      </c>
      <c r="X56" s="31">
        <v>6872274</v>
      </c>
      <c r="Y56" s="31">
        <v>6803552</v>
      </c>
      <c r="Z56" s="31">
        <f>SUM(W56:Y56)</f>
        <v>45746439</v>
      </c>
      <c r="AA56" s="31">
        <v>2915510</v>
      </c>
      <c r="AB56" s="31">
        <v>624752</v>
      </c>
      <c r="AC56" s="82">
        <v>618504</v>
      </c>
      <c r="AD56" s="31">
        <f>SUM(AA56:AC56)</f>
        <v>4158766</v>
      </c>
      <c r="AE56" s="31">
        <v>32070613</v>
      </c>
      <c r="AF56" s="31">
        <v>6872274</v>
      </c>
      <c r="AG56" s="31">
        <v>6803552</v>
      </c>
      <c r="AH56" s="31">
        <f>SUM(AE56:AG56)</f>
        <v>45746439</v>
      </c>
      <c r="AI56" s="31">
        <v>32070613</v>
      </c>
      <c r="AJ56" s="31">
        <v>6872274</v>
      </c>
      <c r="AK56" s="31">
        <v>6803552</v>
      </c>
      <c r="AL56" s="31">
        <f>SUM(AI56:AK56)</f>
        <v>45746439</v>
      </c>
      <c r="AM56" s="31">
        <v>28688307</v>
      </c>
      <c r="AN56" s="31">
        <v>6147494</v>
      </c>
      <c r="AO56" s="82">
        <v>6086019</v>
      </c>
      <c r="AP56" s="31">
        <f>SUM(AM56:AO56)</f>
        <v>40921820</v>
      </c>
      <c r="AQ56" s="31">
        <v>28688307</v>
      </c>
      <c r="AR56" s="31">
        <v>6147494</v>
      </c>
      <c r="AS56" s="82">
        <v>6086019</v>
      </c>
      <c r="AT56" s="31">
        <f>SUM(AQ56:AS56)</f>
        <v>40921820</v>
      </c>
      <c r="AU56" s="31">
        <v>29166994</v>
      </c>
      <c r="AV56" s="31">
        <v>6250070</v>
      </c>
      <c r="AW56" s="82">
        <v>6187591</v>
      </c>
      <c r="AX56" s="31">
        <f>SUM(AU56:AW56)</f>
        <v>41604655</v>
      </c>
      <c r="AY56" s="31">
        <v>29156839</v>
      </c>
      <c r="AZ56" s="31">
        <v>6247893</v>
      </c>
      <c r="BA56" s="31">
        <v>6185414</v>
      </c>
      <c r="BB56" s="31">
        <f>SUM(AY56:BA56)</f>
        <v>41590146</v>
      </c>
      <c r="BC56" s="32">
        <f>G56+K56+O56+S56+W56+AA56+AE56+AI56+AM56+AQ56+AU56+AY56</f>
        <v>343110248</v>
      </c>
      <c r="BD56" s="32">
        <f>H56+L56+P56+T56+X56+AB56+AF56+AJ56+AN56+AR56+AV56+AZ56</f>
        <v>73523621</v>
      </c>
      <c r="BE56" s="32">
        <f>I56+M56+Q56+U56+Y56+AC56+AG56+AK56+AO56+AS56+AW56+BA56</f>
        <v>72788411</v>
      </c>
      <c r="BF56" s="32">
        <f>J56+N56+R56+V56+Z56+AD56+AH56+AL56+AP56+AT56+AX56+BB56</f>
        <v>489422280</v>
      </c>
    </row>
    <row r="57" spans="1:58" s="33" customFormat="1" ht="24.95" customHeight="1">
      <c r="A57" s="21">
        <v>49</v>
      </c>
      <c r="B57" s="21">
        <v>24</v>
      </c>
      <c r="C57" s="22" t="s">
        <v>118</v>
      </c>
      <c r="D57" s="85" t="s">
        <v>119</v>
      </c>
      <c r="E57" s="84">
        <v>8</v>
      </c>
      <c r="F57" s="83">
        <v>494</v>
      </c>
      <c r="G57" s="31">
        <v>32047407</v>
      </c>
      <c r="H57" s="31">
        <v>6867302</v>
      </c>
      <c r="I57" s="31">
        <v>6798629</v>
      </c>
      <c r="J57" s="31">
        <f>SUM(G57:I57)</f>
        <v>45713338</v>
      </c>
      <c r="K57" s="31">
        <v>32047407</v>
      </c>
      <c r="L57" s="31">
        <v>6867302</v>
      </c>
      <c r="M57" s="31">
        <v>6798629</v>
      </c>
      <c r="N57" s="31">
        <f>SUM(K57:M57)</f>
        <v>45713338</v>
      </c>
      <c r="O57" s="31">
        <v>32047407</v>
      </c>
      <c r="P57" s="31">
        <v>6867302</v>
      </c>
      <c r="Q57" s="31">
        <v>6798629</v>
      </c>
      <c r="R57" s="31">
        <f>SUM(O57:Q57)</f>
        <v>45713338</v>
      </c>
      <c r="S57" s="31">
        <v>32047407</v>
      </c>
      <c r="T57" s="31">
        <v>6867302</v>
      </c>
      <c r="U57" s="31">
        <v>6798629</v>
      </c>
      <c r="V57" s="31">
        <f>SUM(S57:U57)</f>
        <v>45713338</v>
      </c>
      <c r="W57" s="31">
        <v>32047407</v>
      </c>
      <c r="X57" s="31">
        <v>6867301</v>
      </c>
      <c r="Y57" s="31">
        <v>6798629</v>
      </c>
      <c r="Z57" s="31">
        <f>SUM(W57:Y57)</f>
        <v>45713337</v>
      </c>
      <c r="AA57" s="31">
        <v>2913401</v>
      </c>
      <c r="AB57" s="31">
        <v>624300</v>
      </c>
      <c r="AC57" s="82">
        <v>618057</v>
      </c>
      <c r="AD57" s="31">
        <f>SUM(AA57:AC57)</f>
        <v>4155758</v>
      </c>
      <c r="AE57" s="31">
        <v>32047407</v>
      </c>
      <c r="AF57" s="31">
        <v>6867301</v>
      </c>
      <c r="AG57" s="31">
        <v>6798629</v>
      </c>
      <c r="AH57" s="31">
        <f>SUM(AE57:AG57)</f>
        <v>45713337</v>
      </c>
      <c r="AI57" s="31">
        <v>32047407</v>
      </c>
      <c r="AJ57" s="31">
        <v>6867301</v>
      </c>
      <c r="AK57" s="31">
        <v>6798629</v>
      </c>
      <c r="AL57" s="31">
        <f>SUM(AI57:AK57)</f>
        <v>45713337</v>
      </c>
      <c r="AM57" s="31">
        <v>28667549</v>
      </c>
      <c r="AN57" s="31">
        <v>6143046</v>
      </c>
      <c r="AO57" s="82">
        <v>6081616</v>
      </c>
      <c r="AP57" s="31">
        <f>SUM(AM57:AO57)</f>
        <v>40892211</v>
      </c>
      <c r="AQ57" s="31">
        <v>28667549</v>
      </c>
      <c r="AR57" s="31">
        <v>6143046</v>
      </c>
      <c r="AS57" s="82">
        <v>6081616</v>
      </c>
      <c r="AT57" s="31">
        <f>SUM(AQ57:AS57)</f>
        <v>40892211</v>
      </c>
      <c r="AU57" s="31">
        <v>29145889</v>
      </c>
      <c r="AV57" s="31">
        <v>6245547</v>
      </c>
      <c r="AW57" s="82">
        <v>6183114</v>
      </c>
      <c r="AX57" s="31">
        <f>SUM(AU57:AW57)</f>
        <v>41574550</v>
      </c>
      <c r="AY57" s="31">
        <v>29135742</v>
      </c>
      <c r="AZ57" s="31">
        <v>6243372</v>
      </c>
      <c r="BA57" s="31">
        <v>6180939</v>
      </c>
      <c r="BB57" s="31">
        <f>SUM(AY57:BA57)</f>
        <v>41560053</v>
      </c>
      <c r="BC57" s="32">
        <f>G57+K57+O57+S57+W57+AA57+AE57+AI57+AM57+AQ57+AU57+AY57</f>
        <v>342861979</v>
      </c>
      <c r="BD57" s="32">
        <f>H57+L57+P57+T57+X57+AB57+AF57+AJ57+AN57+AR57+AV57+AZ57</f>
        <v>73470422</v>
      </c>
      <c r="BE57" s="32">
        <f>I57+M57+Q57+U57+Y57+AC57+AG57+AK57+AO57+AS57+AW57+BA57</f>
        <v>72735745</v>
      </c>
      <c r="BF57" s="32">
        <f>J57+N57+R57+V57+Z57+AD57+AH57+AL57+AP57+AT57+AX57+BB57</f>
        <v>489068146</v>
      </c>
    </row>
    <row r="58" spans="1:58" s="33" customFormat="1" ht="24.95" customHeight="1">
      <c r="A58" s="21">
        <v>50</v>
      </c>
      <c r="B58" s="21">
        <v>55</v>
      </c>
      <c r="C58" s="22" t="s">
        <v>120</v>
      </c>
      <c r="D58" s="85" t="s">
        <v>121</v>
      </c>
      <c r="E58" s="84">
        <v>12</v>
      </c>
      <c r="F58" s="83">
        <v>882</v>
      </c>
      <c r="G58" s="31">
        <v>57882342</v>
      </c>
      <c r="H58" s="31">
        <v>12403359</v>
      </c>
      <c r="I58" s="31">
        <v>12279326</v>
      </c>
      <c r="J58" s="31">
        <f>SUM(G58:I58)</f>
        <v>82565027</v>
      </c>
      <c r="K58" s="31">
        <v>57882342</v>
      </c>
      <c r="L58" s="31">
        <v>12403359</v>
      </c>
      <c r="M58" s="31">
        <v>12279326</v>
      </c>
      <c r="N58" s="31">
        <f>SUM(K58:M58)</f>
        <v>82565027</v>
      </c>
      <c r="O58" s="31">
        <v>57882342</v>
      </c>
      <c r="P58" s="31">
        <v>12403359</v>
      </c>
      <c r="Q58" s="31">
        <v>12279326</v>
      </c>
      <c r="R58" s="31">
        <f>SUM(O58:Q58)</f>
        <v>82565027</v>
      </c>
      <c r="S58" s="31">
        <v>57882342</v>
      </c>
      <c r="T58" s="31">
        <v>12403359</v>
      </c>
      <c r="U58" s="31">
        <v>12279326</v>
      </c>
      <c r="V58" s="31">
        <f>SUM(S58:U58)</f>
        <v>82565027</v>
      </c>
      <c r="W58" s="31">
        <v>57882349</v>
      </c>
      <c r="X58" s="31">
        <v>12403360</v>
      </c>
      <c r="Y58" s="31">
        <v>12279327</v>
      </c>
      <c r="Z58" s="31">
        <f>SUM(W58:Y58)</f>
        <v>82565036</v>
      </c>
      <c r="AA58" s="31">
        <v>5262032</v>
      </c>
      <c r="AB58" s="31">
        <v>1127578</v>
      </c>
      <c r="AC58" s="82">
        <v>1116302</v>
      </c>
      <c r="AD58" s="31">
        <f>SUM(AA58:AC58)</f>
        <v>7505912</v>
      </c>
      <c r="AE58" s="31">
        <v>57882349</v>
      </c>
      <c r="AF58" s="31">
        <v>12403360</v>
      </c>
      <c r="AG58" s="31">
        <v>12279327</v>
      </c>
      <c r="AH58" s="31">
        <f>SUM(AE58:AG58)</f>
        <v>82565036</v>
      </c>
      <c r="AI58" s="31">
        <v>57882349</v>
      </c>
      <c r="AJ58" s="31">
        <v>12403360</v>
      </c>
      <c r="AK58" s="31">
        <v>12279327</v>
      </c>
      <c r="AL58" s="31">
        <f>SUM(AI58:AK58)</f>
        <v>82565036</v>
      </c>
      <c r="AM58" s="31">
        <v>51777826</v>
      </c>
      <c r="AN58" s="31">
        <v>11095248</v>
      </c>
      <c r="AO58" s="82">
        <v>10984296</v>
      </c>
      <c r="AP58" s="31">
        <f>SUM(AM58:AO58)</f>
        <v>73857370</v>
      </c>
      <c r="AQ58" s="31">
        <v>51777826</v>
      </c>
      <c r="AR58" s="31">
        <v>11095248</v>
      </c>
      <c r="AS58" s="82">
        <v>10984296</v>
      </c>
      <c r="AT58" s="31">
        <f>SUM(AQ58:AS58)</f>
        <v>73857370</v>
      </c>
      <c r="AU58" s="31">
        <v>52641779</v>
      </c>
      <c r="AV58" s="31">
        <v>11280381</v>
      </c>
      <c r="AW58" s="82">
        <v>11167616</v>
      </c>
      <c r="AX58" s="31">
        <f>SUM(AU58:AW58)</f>
        <v>75089776</v>
      </c>
      <c r="AY58" s="31">
        <v>52623452</v>
      </c>
      <c r="AZ58" s="31">
        <v>11276452</v>
      </c>
      <c r="BA58" s="31">
        <v>11163688</v>
      </c>
      <c r="BB58" s="31">
        <f>SUM(AY58:BA58)</f>
        <v>75063592</v>
      </c>
      <c r="BC58" s="32">
        <f>G58+K58+O58+S58+W58+AA58+AE58+AI58+AM58+AQ58+AU58+AY58</f>
        <v>619259330</v>
      </c>
      <c r="BD58" s="32">
        <f>H58+L58+P58+T58+X58+AB58+AF58+AJ58+AN58+AR58+AV58+AZ58</f>
        <v>132698423</v>
      </c>
      <c r="BE58" s="32">
        <f>I58+M58+Q58+U58+Y58+AC58+AG58+AK58+AO58+AS58+AW58+BA58</f>
        <v>131371483</v>
      </c>
      <c r="BF58" s="32">
        <f>J58+N58+R58+V58+Z58+AD58+AH58+AL58+AP58+AT58+AX58+BB58</f>
        <v>883329236</v>
      </c>
    </row>
    <row r="59" spans="1:58" s="33" customFormat="1" ht="24.95" customHeight="1">
      <c r="A59" s="21">
        <v>51</v>
      </c>
      <c r="B59" s="21">
        <v>53</v>
      </c>
      <c r="C59" s="22" t="s">
        <v>122</v>
      </c>
      <c r="D59" s="85" t="s">
        <v>123</v>
      </c>
      <c r="E59" s="84">
        <v>4</v>
      </c>
      <c r="F59" s="83">
        <v>273</v>
      </c>
      <c r="G59" s="31">
        <v>21386314</v>
      </c>
      <c r="H59" s="31">
        <v>4582782</v>
      </c>
      <c r="I59" s="31">
        <v>4536954</v>
      </c>
      <c r="J59" s="31">
        <f>SUM(G59:I59)</f>
        <v>30506050</v>
      </c>
      <c r="K59" s="31">
        <v>21386314</v>
      </c>
      <c r="L59" s="31">
        <v>4582782</v>
      </c>
      <c r="M59" s="31">
        <v>4536954</v>
      </c>
      <c r="N59" s="31">
        <f>SUM(K59:M59)</f>
        <v>30506050</v>
      </c>
      <c r="O59" s="31">
        <v>21386314</v>
      </c>
      <c r="P59" s="31">
        <v>4582782</v>
      </c>
      <c r="Q59" s="31">
        <v>4536954</v>
      </c>
      <c r="R59" s="31">
        <f>SUM(O59:Q59)</f>
        <v>30506050</v>
      </c>
      <c r="S59" s="31">
        <v>21386314</v>
      </c>
      <c r="T59" s="31">
        <v>4582782</v>
      </c>
      <c r="U59" s="31">
        <v>4536954</v>
      </c>
      <c r="V59" s="31">
        <f>SUM(S59:U59)</f>
        <v>30506050</v>
      </c>
      <c r="W59" s="31">
        <v>21386313</v>
      </c>
      <c r="X59" s="31">
        <v>4582781</v>
      </c>
      <c r="Y59" s="31">
        <v>4536954</v>
      </c>
      <c r="Z59" s="31">
        <f>SUM(W59:Y59)</f>
        <v>30506048</v>
      </c>
      <c r="AA59" s="31">
        <v>1944210</v>
      </c>
      <c r="AB59" s="31">
        <v>416616</v>
      </c>
      <c r="AC59" s="82">
        <v>412450</v>
      </c>
      <c r="AD59" s="31">
        <f>SUM(AA59:AC59)</f>
        <v>2773276</v>
      </c>
      <c r="AE59" s="31">
        <v>21386313</v>
      </c>
      <c r="AF59" s="31">
        <v>4582781</v>
      </c>
      <c r="AG59" s="31">
        <v>4536954</v>
      </c>
      <c r="AH59" s="31">
        <f>SUM(AE59:AG59)</f>
        <v>30506048</v>
      </c>
      <c r="AI59" s="31">
        <v>21386313</v>
      </c>
      <c r="AJ59" s="31">
        <v>4582781</v>
      </c>
      <c r="AK59" s="31">
        <v>4536954</v>
      </c>
      <c r="AL59" s="31">
        <f>SUM(AI59:AK59)</f>
        <v>30506048</v>
      </c>
      <c r="AM59" s="31">
        <v>19130820</v>
      </c>
      <c r="AN59" s="31">
        <v>4099461</v>
      </c>
      <c r="AO59" s="82">
        <v>4058467</v>
      </c>
      <c r="AP59" s="31">
        <f>SUM(AM59:AO59)</f>
        <v>27288748</v>
      </c>
      <c r="AQ59" s="31">
        <v>19130820</v>
      </c>
      <c r="AR59" s="31">
        <v>4099461</v>
      </c>
      <c r="AS59" s="82">
        <v>4058467</v>
      </c>
      <c r="AT59" s="31">
        <f>SUM(AQ59:AS59)</f>
        <v>27288748</v>
      </c>
      <c r="AU59" s="31">
        <v>19450033</v>
      </c>
      <c r="AV59" s="31">
        <v>4167864</v>
      </c>
      <c r="AW59" s="82">
        <v>4126200</v>
      </c>
      <c r="AX59" s="31">
        <f>SUM(AU59:AW59)</f>
        <v>27744097</v>
      </c>
      <c r="AY59" s="31">
        <v>19443261</v>
      </c>
      <c r="AZ59" s="31">
        <v>4166413</v>
      </c>
      <c r="BA59" s="31">
        <v>4124748</v>
      </c>
      <c r="BB59" s="31">
        <f>SUM(AY59:BA59)</f>
        <v>27734422</v>
      </c>
      <c r="BC59" s="32">
        <f>G59+K59+O59+S59+W59+AA59+AE59+AI59+AM59+AQ59+AU59+AY59</f>
        <v>228803339</v>
      </c>
      <c r="BD59" s="32">
        <f>H59+L59+P59+T59+X59+AB59+AF59+AJ59+AN59+AR59+AV59+AZ59</f>
        <v>49029286</v>
      </c>
      <c r="BE59" s="32">
        <f>I59+M59+Q59+U59+Y59+AC59+AG59+AK59+AO59+AS59+AW59+BA59</f>
        <v>48539010</v>
      </c>
      <c r="BF59" s="32">
        <f>J59+N59+R59+V59+Z59+AD59+AH59+AL59+AP59+AT59+AX59+BB59</f>
        <v>326371635</v>
      </c>
    </row>
    <row r="60" spans="1:58" s="39" customFormat="1" ht="24.95" customHeight="1">
      <c r="A60" s="21">
        <v>52</v>
      </c>
      <c r="B60" s="21">
        <v>13</v>
      </c>
      <c r="C60" s="22" t="s">
        <v>124</v>
      </c>
      <c r="D60" s="85" t="s">
        <v>125</v>
      </c>
      <c r="E60" s="84">
        <v>9</v>
      </c>
      <c r="F60" s="83">
        <v>549</v>
      </c>
      <c r="G60" s="31">
        <v>39320669</v>
      </c>
      <c r="H60" s="31">
        <v>8425858</v>
      </c>
      <c r="I60" s="31">
        <v>8341599</v>
      </c>
      <c r="J60" s="31">
        <f>SUM(G60:I60)</f>
        <v>56088126</v>
      </c>
      <c r="K60" s="31">
        <v>39320669</v>
      </c>
      <c r="L60" s="31">
        <v>8425858</v>
      </c>
      <c r="M60" s="31">
        <v>8341599</v>
      </c>
      <c r="N60" s="31">
        <f>SUM(K60:M60)</f>
        <v>56088126</v>
      </c>
      <c r="O60" s="31">
        <v>39320669</v>
      </c>
      <c r="P60" s="31">
        <v>8425858</v>
      </c>
      <c r="Q60" s="31">
        <v>8341599</v>
      </c>
      <c r="R60" s="31">
        <f>SUM(O60:Q60)</f>
        <v>56088126</v>
      </c>
      <c r="S60" s="31">
        <v>39320669</v>
      </c>
      <c r="T60" s="31">
        <v>8425858</v>
      </c>
      <c r="U60" s="31">
        <v>8341599</v>
      </c>
      <c r="V60" s="31">
        <f>SUM(S60:U60)</f>
        <v>56088126</v>
      </c>
      <c r="W60" s="31">
        <v>39320676</v>
      </c>
      <c r="X60" s="31">
        <v>8425859</v>
      </c>
      <c r="Y60" s="31">
        <v>8341601</v>
      </c>
      <c r="Z60" s="31">
        <f>SUM(W60:Y60)</f>
        <v>56088136</v>
      </c>
      <c r="AA60" s="31">
        <v>3574607</v>
      </c>
      <c r="AB60" s="31">
        <v>765987</v>
      </c>
      <c r="AC60" s="82">
        <v>758327</v>
      </c>
      <c r="AD60" s="31">
        <f>SUM(AA60:AC60)</f>
        <v>5098921</v>
      </c>
      <c r="AE60" s="31">
        <v>39320676</v>
      </c>
      <c r="AF60" s="31">
        <v>8425859</v>
      </c>
      <c r="AG60" s="31">
        <v>8341601</v>
      </c>
      <c r="AH60" s="31">
        <f>SUM(AE60:AG60)</f>
        <v>56088136</v>
      </c>
      <c r="AI60" s="31">
        <v>39320676</v>
      </c>
      <c r="AJ60" s="31">
        <v>8425859</v>
      </c>
      <c r="AK60" s="31">
        <v>8341601</v>
      </c>
      <c r="AL60" s="31">
        <f>SUM(AI60:AK60)</f>
        <v>56088136</v>
      </c>
      <c r="AM60" s="31">
        <v>35173748</v>
      </c>
      <c r="AN60" s="31">
        <v>7537231</v>
      </c>
      <c r="AO60" s="82">
        <v>7461859</v>
      </c>
      <c r="AP60" s="31">
        <f>SUM(AM60:AO60)</f>
        <v>50172838</v>
      </c>
      <c r="AQ60" s="31">
        <v>35173748</v>
      </c>
      <c r="AR60" s="31">
        <v>7537231</v>
      </c>
      <c r="AS60" s="82">
        <v>7461859</v>
      </c>
      <c r="AT60" s="31">
        <f>SUM(AQ60:AS60)</f>
        <v>50172838</v>
      </c>
      <c r="AU60" s="31">
        <v>35760649</v>
      </c>
      <c r="AV60" s="31">
        <v>7662996</v>
      </c>
      <c r="AW60" s="82">
        <v>7586392</v>
      </c>
      <c r="AX60" s="31">
        <f>SUM(AU60:AW60)</f>
        <v>51010037</v>
      </c>
      <c r="AY60" s="31">
        <v>35748199</v>
      </c>
      <c r="AZ60" s="31">
        <v>7660327</v>
      </c>
      <c r="BA60" s="31">
        <v>7583724</v>
      </c>
      <c r="BB60" s="31">
        <f>SUM(AY60:BA60)</f>
        <v>50992250</v>
      </c>
      <c r="BC60" s="32">
        <f>G60+K60+O60+S60+W60+AA60+AE60+AI60+AM60+AQ60+AU60+AY60</f>
        <v>420675655</v>
      </c>
      <c r="BD60" s="32">
        <f>H60+L60+P60+T60+X60+AB60+AF60+AJ60+AN60+AR60+AV60+AZ60</f>
        <v>90144781</v>
      </c>
      <c r="BE60" s="32">
        <f>I60+M60+Q60+U60+Y60+AC60+AG60+AK60+AO60+AS60+AW60+BA60</f>
        <v>89243360</v>
      </c>
      <c r="BF60" s="32">
        <f>J60+N60+R60+V60+Z60+AD60+AH60+AL60+AP60+AT60+AX60+BB60</f>
        <v>600063796</v>
      </c>
    </row>
    <row r="61" spans="1:58" s="80" customFormat="1" ht="24.95" customHeight="1">
      <c r="A61" s="21">
        <v>53</v>
      </c>
      <c r="B61" s="21">
        <v>14</v>
      </c>
      <c r="C61" s="22" t="s">
        <v>126</v>
      </c>
      <c r="D61" s="85" t="s">
        <v>127</v>
      </c>
      <c r="E61" s="84">
        <v>10</v>
      </c>
      <c r="F61" s="83">
        <v>504</v>
      </c>
      <c r="G61" s="31">
        <v>42685408</v>
      </c>
      <c r="H61" s="31">
        <v>9146873</v>
      </c>
      <c r="I61" s="31">
        <v>9055405</v>
      </c>
      <c r="J61" s="31">
        <f>SUM(G61:I61)</f>
        <v>60887686</v>
      </c>
      <c r="K61" s="31">
        <v>42685408</v>
      </c>
      <c r="L61" s="31">
        <v>9146873</v>
      </c>
      <c r="M61" s="31">
        <v>9055405</v>
      </c>
      <c r="N61" s="31">
        <f>SUM(K61:M61)</f>
        <v>60887686</v>
      </c>
      <c r="O61" s="31">
        <v>42685408</v>
      </c>
      <c r="P61" s="31">
        <v>9146873</v>
      </c>
      <c r="Q61" s="31">
        <v>9055405</v>
      </c>
      <c r="R61" s="31">
        <f>SUM(O61:Q61)</f>
        <v>60887686</v>
      </c>
      <c r="S61" s="31">
        <v>42685408</v>
      </c>
      <c r="T61" s="31">
        <v>9146873</v>
      </c>
      <c r="U61" s="31">
        <v>9055405</v>
      </c>
      <c r="V61" s="31">
        <f>SUM(S61:U61)</f>
        <v>60887686</v>
      </c>
      <c r="W61" s="31">
        <v>42685409</v>
      </c>
      <c r="X61" s="31">
        <v>9146873</v>
      </c>
      <c r="Y61" s="31">
        <v>9055405</v>
      </c>
      <c r="Z61" s="31">
        <f>SUM(W61:Y61)</f>
        <v>60887687</v>
      </c>
      <c r="AA61" s="31">
        <v>3880492</v>
      </c>
      <c r="AB61" s="31">
        <v>831534</v>
      </c>
      <c r="AC61" s="82">
        <v>823218</v>
      </c>
      <c r="AD61" s="31">
        <f>SUM(AA61:AC61)</f>
        <v>5535244</v>
      </c>
      <c r="AE61" s="31">
        <v>42685409</v>
      </c>
      <c r="AF61" s="31">
        <v>9146873</v>
      </c>
      <c r="AG61" s="31">
        <v>9055405</v>
      </c>
      <c r="AH61" s="31">
        <f>SUM(AE61:AG61)</f>
        <v>60887687</v>
      </c>
      <c r="AI61" s="31">
        <v>42685409</v>
      </c>
      <c r="AJ61" s="31">
        <v>9146873</v>
      </c>
      <c r="AK61" s="31">
        <v>9055405</v>
      </c>
      <c r="AL61" s="31">
        <f>SUM(AI61:AK61)</f>
        <v>60887687</v>
      </c>
      <c r="AM61" s="31">
        <v>38183621</v>
      </c>
      <c r="AN61" s="31">
        <v>8182204</v>
      </c>
      <c r="AO61" s="82">
        <v>8100383</v>
      </c>
      <c r="AP61" s="31">
        <f>SUM(AM61:AO61)</f>
        <v>54466208</v>
      </c>
      <c r="AQ61" s="31">
        <v>38183621</v>
      </c>
      <c r="AR61" s="31">
        <v>8182204</v>
      </c>
      <c r="AS61" s="82">
        <v>8100383</v>
      </c>
      <c r="AT61" s="31">
        <f>SUM(AQ61:AS61)</f>
        <v>54466208</v>
      </c>
      <c r="AU61" s="31">
        <v>38820744</v>
      </c>
      <c r="AV61" s="31">
        <v>8318730</v>
      </c>
      <c r="AW61" s="82">
        <v>8235572</v>
      </c>
      <c r="AX61" s="31">
        <f>SUM(AU61:AW61)</f>
        <v>55375046</v>
      </c>
      <c r="AY61" s="31">
        <v>38807229</v>
      </c>
      <c r="AZ61" s="31">
        <v>8315834</v>
      </c>
      <c r="BA61" s="31">
        <v>8232675</v>
      </c>
      <c r="BB61" s="31">
        <f>SUM(AY61:BA61)</f>
        <v>55355738</v>
      </c>
      <c r="BC61" s="32">
        <f>G61+K61+O61+S61+W61+AA61+AE61+AI61+AM61+AQ61+AU61+AY61</f>
        <v>456673566</v>
      </c>
      <c r="BD61" s="32">
        <f>H61+L61+P61+T61+X61+AB61+AF61+AJ61+AN61+AR61+AV61+AZ61</f>
        <v>97858617</v>
      </c>
      <c r="BE61" s="32">
        <f>I61+M61+Q61+U61+Y61+AC61+AG61+AK61+AO61+AS61+AW61+BA61</f>
        <v>96880066</v>
      </c>
      <c r="BF61" s="32">
        <f>J61+N61+R61+V61+Z61+AD61+AH61+AL61+AP61+AT61+AX61+BB61</f>
        <v>651412249</v>
      </c>
    </row>
    <row r="62" spans="1:58" s="80" customFormat="1" ht="24.95" customHeight="1">
      <c r="A62" s="21">
        <v>54</v>
      </c>
      <c r="B62" s="21">
        <v>62</v>
      </c>
      <c r="C62" s="22" t="s">
        <v>128</v>
      </c>
      <c r="D62" s="85" t="s">
        <v>129</v>
      </c>
      <c r="E62" s="84">
        <v>9</v>
      </c>
      <c r="F62" s="83">
        <v>671</v>
      </c>
      <c r="G62" s="31">
        <v>39850851</v>
      </c>
      <c r="H62" s="31">
        <v>8539468</v>
      </c>
      <c r="I62" s="31">
        <v>8454074</v>
      </c>
      <c r="J62" s="31">
        <f>SUM(G62:I62)</f>
        <v>56844393</v>
      </c>
      <c r="K62" s="31">
        <v>39850851</v>
      </c>
      <c r="L62" s="31">
        <v>8539468</v>
      </c>
      <c r="M62" s="31">
        <v>8454074</v>
      </c>
      <c r="N62" s="31">
        <f>SUM(K62:M62)</f>
        <v>56844393</v>
      </c>
      <c r="O62" s="31">
        <v>39850851</v>
      </c>
      <c r="P62" s="31">
        <v>8539468</v>
      </c>
      <c r="Q62" s="31">
        <v>8454074</v>
      </c>
      <c r="R62" s="31">
        <f>SUM(O62:Q62)</f>
        <v>56844393</v>
      </c>
      <c r="S62" s="31">
        <v>39850851</v>
      </c>
      <c r="T62" s="31">
        <v>8539468</v>
      </c>
      <c r="U62" s="31">
        <v>8454074</v>
      </c>
      <c r="V62" s="31">
        <f>SUM(S62:U62)</f>
        <v>56844393</v>
      </c>
      <c r="W62" s="31">
        <v>39850851</v>
      </c>
      <c r="X62" s="31">
        <v>8539468</v>
      </c>
      <c r="Y62" s="31">
        <v>8454074</v>
      </c>
      <c r="Z62" s="31">
        <f>SUM(W62:Y62)</f>
        <v>56844393</v>
      </c>
      <c r="AA62" s="31">
        <v>3622805</v>
      </c>
      <c r="AB62" s="31">
        <v>776315</v>
      </c>
      <c r="AC62" s="82">
        <v>768552</v>
      </c>
      <c r="AD62" s="31">
        <f>SUM(AA62:AC62)</f>
        <v>5167672</v>
      </c>
      <c r="AE62" s="31">
        <v>39850851</v>
      </c>
      <c r="AF62" s="31">
        <v>8539468</v>
      </c>
      <c r="AG62" s="31">
        <v>8454074</v>
      </c>
      <c r="AH62" s="31">
        <f>SUM(AE62:AG62)</f>
        <v>56844393</v>
      </c>
      <c r="AI62" s="31">
        <v>39850851</v>
      </c>
      <c r="AJ62" s="31">
        <v>8539468</v>
      </c>
      <c r="AK62" s="31">
        <v>8454074</v>
      </c>
      <c r="AL62" s="31">
        <f>SUM(AI62:AK62)</f>
        <v>56844393</v>
      </c>
      <c r="AM62" s="31">
        <v>35648008</v>
      </c>
      <c r="AN62" s="31">
        <v>7638858</v>
      </c>
      <c r="AO62" s="82">
        <v>7562470</v>
      </c>
      <c r="AP62" s="31">
        <f>SUM(AM62:AO62)</f>
        <v>50849336</v>
      </c>
      <c r="AQ62" s="31">
        <v>35648008</v>
      </c>
      <c r="AR62" s="31">
        <v>7638858</v>
      </c>
      <c r="AS62" s="82">
        <v>7562470</v>
      </c>
      <c r="AT62" s="31">
        <f>SUM(AQ62:AS62)</f>
        <v>50849336</v>
      </c>
      <c r="AU62" s="31">
        <v>36242823</v>
      </c>
      <c r="AV62" s="31">
        <v>7766319</v>
      </c>
      <c r="AW62" s="82">
        <v>7688682</v>
      </c>
      <c r="AX62" s="31">
        <f>SUM(AU62:AW62)</f>
        <v>51697824</v>
      </c>
      <c r="AY62" s="31">
        <v>36230205</v>
      </c>
      <c r="AZ62" s="31">
        <v>7763614</v>
      </c>
      <c r="BA62" s="31">
        <v>7685978</v>
      </c>
      <c r="BB62" s="31">
        <f>SUM(AY62:BA62)</f>
        <v>51679797</v>
      </c>
      <c r="BC62" s="32">
        <f>G62+K62+O62+S62+W62+AA62+AE62+AI62+AM62+AQ62+AU62+AY62</f>
        <v>426347806</v>
      </c>
      <c r="BD62" s="32">
        <f>H62+L62+P62+T62+X62+AB62+AF62+AJ62+AN62+AR62+AV62+AZ62</f>
        <v>91360240</v>
      </c>
      <c r="BE62" s="32">
        <f>I62+M62+Q62+U62+Y62+AC62+AG62+AK62+AO62+AS62+AW62+BA62</f>
        <v>90446670</v>
      </c>
      <c r="BF62" s="32">
        <f>J62+N62+R62+V62+Z62+AD62+AH62+AL62+AP62+AT62+AX62+BB62</f>
        <v>608154716</v>
      </c>
    </row>
    <row r="63" spans="1:58" s="80" customFormat="1" ht="24.95" customHeight="1">
      <c r="A63" s="21">
        <v>55</v>
      </c>
      <c r="B63" s="21">
        <v>1</v>
      </c>
      <c r="C63" s="22" t="s">
        <v>130</v>
      </c>
      <c r="D63" s="85" t="s">
        <v>131</v>
      </c>
      <c r="E63" s="84">
        <v>12</v>
      </c>
      <c r="F63" s="83">
        <v>479</v>
      </c>
      <c r="G63" s="31">
        <v>41443046</v>
      </c>
      <c r="H63" s="31">
        <v>8880653</v>
      </c>
      <c r="I63" s="31">
        <v>8791846</v>
      </c>
      <c r="J63" s="31">
        <f>SUM(G63:I63)</f>
        <v>59115545</v>
      </c>
      <c r="K63" s="31">
        <v>41443046</v>
      </c>
      <c r="L63" s="31">
        <v>8880653</v>
      </c>
      <c r="M63" s="31">
        <v>8791846</v>
      </c>
      <c r="N63" s="31">
        <f>SUM(K63:M63)</f>
        <v>59115545</v>
      </c>
      <c r="O63" s="31">
        <v>41443046</v>
      </c>
      <c r="P63" s="31">
        <v>8880653</v>
      </c>
      <c r="Q63" s="31">
        <v>8791846</v>
      </c>
      <c r="R63" s="31">
        <f>SUM(O63:Q63)</f>
        <v>59115545</v>
      </c>
      <c r="S63" s="31">
        <v>41443046</v>
      </c>
      <c r="T63" s="31">
        <v>8880653</v>
      </c>
      <c r="U63" s="31">
        <v>8791846</v>
      </c>
      <c r="V63" s="31">
        <f>SUM(S63:U63)</f>
        <v>59115545</v>
      </c>
      <c r="W63" s="31">
        <v>41443044</v>
      </c>
      <c r="X63" s="31">
        <v>8880652</v>
      </c>
      <c r="Y63" s="31">
        <v>8791846</v>
      </c>
      <c r="Z63" s="31">
        <f>SUM(W63:Y63)</f>
        <v>59115542</v>
      </c>
      <c r="AA63" s="31">
        <v>3767549</v>
      </c>
      <c r="AB63" s="31">
        <v>807332</v>
      </c>
      <c r="AC63" s="82">
        <v>799258</v>
      </c>
      <c r="AD63" s="31">
        <f>SUM(AA63:AC63)</f>
        <v>5374139</v>
      </c>
      <c r="AE63" s="31">
        <v>41443044</v>
      </c>
      <c r="AF63" s="31">
        <v>8880652</v>
      </c>
      <c r="AG63" s="31">
        <v>8791846</v>
      </c>
      <c r="AH63" s="31">
        <f>SUM(AE63:AG63)</f>
        <v>59115542</v>
      </c>
      <c r="AI63" s="31">
        <v>41443044</v>
      </c>
      <c r="AJ63" s="31">
        <v>8880652</v>
      </c>
      <c r="AK63" s="31">
        <v>8791846</v>
      </c>
      <c r="AL63" s="31">
        <f>SUM(AI63:AK63)</f>
        <v>59115542</v>
      </c>
      <c r="AM63" s="31">
        <v>37072281</v>
      </c>
      <c r="AN63" s="31">
        <v>7944060</v>
      </c>
      <c r="AO63" s="82">
        <v>7864620</v>
      </c>
      <c r="AP63" s="31">
        <f>SUM(AM63:AO63)</f>
        <v>52880961</v>
      </c>
      <c r="AQ63" s="31">
        <v>37072281</v>
      </c>
      <c r="AR63" s="31">
        <v>7944060</v>
      </c>
      <c r="AS63" s="82">
        <v>7864620</v>
      </c>
      <c r="AT63" s="31">
        <f>SUM(AQ63:AS63)</f>
        <v>52880961</v>
      </c>
      <c r="AU63" s="31">
        <v>37690861</v>
      </c>
      <c r="AV63" s="31">
        <v>8076613</v>
      </c>
      <c r="AW63" s="82">
        <v>7995875</v>
      </c>
      <c r="AX63" s="31">
        <f>SUM(AU63:AW63)</f>
        <v>53763349</v>
      </c>
      <c r="AY63" s="31">
        <v>37677739</v>
      </c>
      <c r="AZ63" s="31">
        <v>8073800</v>
      </c>
      <c r="BA63" s="31">
        <v>7993062</v>
      </c>
      <c r="BB63" s="31">
        <f>SUM(AY63:BA63)</f>
        <v>53744601</v>
      </c>
      <c r="BC63" s="32">
        <f>G63+K63+O63+S63+W63+AA63+AE63+AI63+AM63+AQ63+AU63+AY63</f>
        <v>443382027</v>
      </c>
      <c r="BD63" s="32">
        <f>H63+L63+P63+T63+X63+AB63+AF63+AJ63+AN63+AR63+AV63+AZ63</f>
        <v>95010433</v>
      </c>
      <c r="BE63" s="32">
        <f>I63+M63+Q63+U63+Y63+AC63+AG63+AK63+AO63+AS63+AW63+BA63</f>
        <v>94060357</v>
      </c>
      <c r="BF63" s="32">
        <f>J63+N63+R63+V63+Z63+AD63+AH63+AL63+AP63+AT63+AX63+BB63</f>
        <v>632452817</v>
      </c>
    </row>
    <row r="64" spans="1:58" s="43" customFormat="1" ht="24.95" customHeight="1">
      <c r="A64" s="21">
        <v>56</v>
      </c>
      <c r="B64" s="21">
        <v>47</v>
      </c>
      <c r="C64" s="22" t="s">
        <v>132</v>
      </c>
      <c r="D64" s="85" t="s">
        <v>133</v>
      </c>
      <c r="E64" s="84">
        <v>12</v>
      </c>
      <c r="F64" s="83">
        <v>809</v>
      </c>
      <c r="G64" s="31">
        <v>56807369</v>
      </c>
      <c r="H64" s="31">
        <v>12173008</v>
      </c>
      <c r="I64" s="31">
        <v>12051278</v>
      </c>
      <c r="J64" s="31">
        <f>SUM(G64:I64)</f>
        <v>81031655</v>
      </c>
      <c r="K64" s="31">
        <v>56807369</v>
      </c>
      <c r="L64" s="31">
        <v>12173008</v>
      </c>
      <c r="M64" s="31">
        <v>12051278</v>
      </c>
      <c r="N64" s="31">
        <f>SUM(K64:M64)</f>
        <v>81031655</v>
      </c>
      <c r="O64" s="31">
        <v>56807369</v>
      </c>
      <c r="P64" s="31">
        <v>12173008</v>
      </c>
      <c r="Q64" s="31">
        <v>12051278</v>
      </c>
      <c r="R64" s="31">
        <f>SUM(O64:Q64)</f>
        <v>81031655</v>
      </c>
      <c r="S64" s="31">
        <v>56807369</v>
      </c>
      <c r="T64" s="31">
        <v>12173008</v>
      </c>
      <c r="U64" s="31">
        <v>12051278</v>
      </c>
      <c r="V64" s="31">
        <f>SUM(S64:U64)</f>
        <v>81031655</v>
      </c>
      <c r="W64" s="31">
        <v>56807366</v>
      </c>
      <c r="X64" s="31">
        <v>12173007</v>
      </c>
      <c r="Y64" s="31">
        <v>12051277</v>
      </c>
      <c r="Z64" s="31">
        <f>SUM(W64:Y64)</f>
        <v>81031650</v>
      </c>
      <c r="AA64" s="31">
        <v>5164306</v>
      </c>
      <c r="AB64" s="31">
        <v>1106637</v>
      </c>
      <c r="AC64" s="82">
        <v>1095570</v>
      </c>
      <c r="AD64" s="31">
        <f>SUM(AA64:AC64)</f>
        <v>7366513</v>
      </c>
      <c r="AE64" s="31">
        <v>56807366</v>
      </c>
      <c r="AF64" s="31">
        <v>12173007</v>
      </c>
      <c r="AG64" s="31">
        <v>12051277</v>
      </c>
      <c r="AH64" s="31">
        <f>SUM(AE64:AG64)</f>
        <v>81031650</v>
      </c>
      <c r="AI64" s="31">
        <v>56807366</v>
      </c>
      <c r="AJ64" s="31">
        <v>12173007</v>
      </c>
      <c r="AK64" s="31">
        <v>12051277</v>
      </c>
      <c r="AL64" s="31">
        <f>SUM(AI64:AK64)</f>
        <v>81031650</v>
      </c>
      <c r="AM64" s="31">
        <v>50816215</v>
      </c>
      <c r="AN64" s="31">
        <v>10889188</v>
      </c>
      <c r="AO64" s="82">
        <v>10780297</v>
      </c>
      <c r="AP64" s="31">
        <f>SUM(AM64:AO64)</f>
        <v>72485700</v>
      </c>
      <c r="AQ64" s="31">
        <v>50816215</v>
      </c>
      <c r="AR64" s="31">
        <v>10889188</v>
      </c>
      <c r="AS64" s="82">
        <v>10780297</v>
      </c>
      <c r="AT64" s="31">
        <f>SUM(AQ64:AS64)</f>
        <v>72485700</v>
      </c>
      <c r="AU64" s="31">
        <v>51664123</v>
      </c>
      <c r="AV64" s="31">
        <v>11070883</v>
      </c>
      <c r="AW64" s="82">
        <v>10960213</v>
      </c>
      <c r="AX64" s="31">
        <f>SUM(AU64:AW64)</f>
        <v>73695219</v>
      </c>
      <c r="AY64" s="31">
        <v>51646136</v>
      </c>
      <c r="AZ64" s="31">
        <v>11067027</v>
      </c>
      <c r="BA64" s="31">
        <v>10956357</v>
      </c>
      <c r="BB64" s="31">
        <f>SUM(AY64:BA64)</f>
        <v>73669520</v>
      </c>
      <c r="BC64" s="32">
        <f>G64+K64+O64+S64+W64+AA64+AE64+AI64+AM64+AQ64+AU64+AY64</f>
        <v>607758569</v>
      </c>
      <c r="BD64" s="32">
        <f>H64+L64+P64+T64+X64+AB64+AF64+AJ64+AN64+AR64+AV64+AZ64</f>
        <v>130233976</v>
      </c>
      <c r="BE64" s="32">
        <f>I64+M64+Q64+U64+Y64+AC64+AG64+AK64+AO64+AS64+AW64+BA64</f>
        <v>128931677</v>
      </c>
      <c r="BF64" s="32">
        <f>J64+N64+R64+V64+Z64+AD64+AH64+AL64+AP64+AT64+AX64+BB64</f>
        <v>866924222</v>
      </c>
    </row>
    <row r="65" spans="1:58" s="80" customFormat="1" ht="20.25">
      <c r="A65" s="21">
        <v>57</v>
      </c>
      <c r="B65" s="21">
        <v>20</v>
      </c>
      <c r="C65" s="22" t="s">
        <v>134</v>
      </c>
      <c r="D65" s="85" t="s">
        <v>135</v>
      </c>
      <c r="E65" s="84">
        <v>8</v>
      </c>
      <c r="F65" s="83">
        <v>643</v>
      </c>
      <c r="G65" s="31">
        <v>47125221</v>
      </c>
      <c r="H65" s="31">
        <v>10098262</v>
      </c>
      <c r="I65" s="31">
        <v>9997279</v>
      </c>
      <c r="J65" s="31">
        <f>SUM(G65:I65)</f>
        <v>67220762</v>
      </c>
      <c r="K65" s="31">
        <v>47125221</v>
      </c>
      <c r="L65" s="31">
        <v>10098262</v>
      </c>
      <c r="M65" s="31">
        <v>9997279</v>
      </c>
      <c r="N65" s="31">
        <f>SUM(K65:M65)</f>
        <v>67220762</v>
      </c>
      <c r="O65" s="31">
        <v>47125221</v>
      </c>
      <c r="P65" s="31">
        <v>10098262</v>
      </c>
      <c r="Q65" s="31">
        <v>9997279</v>
      </c>
      <c r="R65" s="31">
        <f>SUM(O65:Q65)</f>
        <v>67220762</v>
      </c>
      <c r="S65" s="31">
        <v>47125221</v>
      </c>
      <c r="T65" s="31">
        <v>10098262</v>
      </c>
      <c r="U65" s="31">
        <v>9997279</v>
      </c>
      <c r="V65" s="31">
        <f>SUM(S65:U65)</f>
        <v>67220762</v>
      </c>
      <c r="W65" s="31">
        <v>47125221</v>
      </c>
      <c r="X65" s="31">
        <v>10098262</v>
      </c>
      <c r="Y65" s="31">
        <v>9997279</v>
      </c>
      <c r="Z65" s="31">
        <f>SUM(W65:Y65)</f>
        <v>67220762</v>
      </c>
      <c r="AA65" s="31">
        <v>4284111</v>
      </c>
      <c r="AB65" s="31">
        <v>918024</v>
      </c>
      <c r="AC65" s="82">
        <v>908843</v>
      </c>
      <c r="AD65" s="31">
        <f>SUM(AA65:AC65)</f>
        <v>6110978</v>
      </c>
      <c r="AE65" s="31">
        <v>47125221</v>
      </c>
      <c r="AF65" s="31">
        <v>10098262</v>
      </c>
      <c r="AG65" s="31">
        <v>9997279</v>
      </c>
      <c r="AH65" s="31">
        <f>SUM(AE65:AG65)</f>
        <v>67220762</v>
      </c>
      <c r="AI65" s="31">
        <v>47125221</v>
      </c>
      <c r="AJ65" s="31">
        <v>10098262</v>
      </c>
      <c r="AK65" s="31">
        <v>9997279</v>
      </c>
      <c r="AL65" s="31">
        <f>SUM(AI65:AK65)</f>
        <v>67220762</v>
      </c>
      <c r="AM65" s="31">
        <v>42155191</v>
      </c>
      <c r="AN65" s="31">
        <v>9033255</v>
      </c>
      <c r="AO65" s="82">
        <v>8942923</v>
      </c>
      <c r="AP65" s="31">
        <f>SUM(AM65:AO65)</f>
        <v>60131369</v>
      </c>
      <c r="AQ65" s="31">
        <v>42155191</v>
      </c>
      <c r="AR65" s="31">
        <v>9033255</v>
      </c>
      <c r="AS65" s="82">
        <v>8942923</v>
      </c>
      <c r="AT65" s="31">
        <f>SUM(AQ65:AS65)</f>
        <v>60131369</v>
      </c>
      <c r="AU65" s="31">
        <v>42858583</v>
      </c>
      <c r="AV65" s="31">
        <v>9183982</v>
      </c>
      <c r="AW65" s="82">
        <v>9092174</v>
      </c>
      <c r="AX65" s="31">
        <f>SUM(AU65:AW65)</f>
        <v>61134739</v>
      </c>
      <c r="AY65" s="31">
        <v>42843662</v>
      </c>
      <c r="AZ65" s="31">
        <v>9180783</v>
      </c>
      <c r="BA65" s="31">
        <v>9088975</v>
      </c>
      <c r="BB65" s="31">
        <f>SUM(AY65:BA65)</f>
        <v>61113420</v>
      </c>
      <c r="BC65" s="32">
        <f>G65+K65+O65+S65+W65+AA65+AE65+AI65+AM65+AQ65+AU65+AY65</f>
        <v>504173285</v>
      </c>
      <c r="BD65" s="32">
        <f>H65+L65+P65+T65+X65+AB65+AF65+AJ65+AN65+AR65+AV65+AZ65</f>
        <v>108037133</v>
      </c>
      <c r="BE65" s="32">
        <f>I65+M65+Q65+U65+Y65+AC65+AG65+AK65+AO65+AS65+AW65+BA65</f>
        <v>106956791</v>
      </c>
      <c r="BF65" s="32">
        <f>J65+N65+R65+V65+Z65+AD65+AH65+AL65+AP65+AT65+AX65+BB65</f>
        <v>719167209</v>
      </c>
    </row>
    <row r="66" spans="1:58" s="80" customFormat="1" ht="20.25">
      <c r="A66" s="21">
        <v>58</v>
      </c>
      <c r="B66" s="21">
        <v>7</v>
      </c>
      <c r="C66" s="22" t="s">
        <v>136</v>
      </c>
      <c r="D66" s="85" t="s">
        <v>137</v>
      </c>
      <c r="E66" s="84">
        <v>9</v>
      </c>
      <c r="F66" s="83">
        <v>498</v>
      </c>
      <c r="G66" s="31">
        <v>54034299</v>
      </c>
      <c r="H66" s="31">
        <v>11578778</v>
      </c>
      <c r="I66" s="31">
        <v>11462991</v>
      </c>
      <c r="J66" s="31">
        <f>SUM(G66:I66)</f>
        <v>77076068</v>
      </c>
      <c r="K66" s="31">
        <v>54034299</v>
      </c>
      <c r="L66" s="31">
        <v>11578778</v>
      </c>
      <c r="M66" s="31">
        <v>11462991</v>
      </c>
      <c r="N66" s="31">
        <f>SUM(K66:M66)</f>
        <v>77076068</v>
      </c>
      <c r="O66" s="31">
        <v>54034299</v>
      </c>
      <c r="P66" s="31">
        <v>11578778</v>
      </c>
      <c r="Q66" s="31">
        <v>11462991</v>
      </c>
      <c r="R66" s="31">
        <f>SUM(O66:Q66)</f>
        <v>77076068</v>
      </c>
      <c r="S66" s="31">
        <v>54034299</v>
      </c>
      <c r="T66" s="31">
        <v>11578778</v>
      </c>
      <c r="U66" s="31">
        <v>11462991</v>
      </c>
      <c r="V66" s="31">
        <f>SUM(S66:U66)</f>
        <v>77076068</v>
      </c>
      <c r="W66" s="31">
        <v>54034299</v>
      </c>
      <c r="X66" s="31">
        <v>11578778</v>
      </c>
      <c r="Y66" s="31">
        <v>11462991</v>
      </c>
      <c r="Z66" s="31">
        <f>SUM(W66:Y66)</f>
        <v>77076068</v>
      </c>
      <c r="AA66" s="31">
        <v>4912209</v>
      </c>
      <c r="AB66" s="31">
        <v>1052616</v>
      </c>
      <c r="AC66" s="82">
        <v>1042090</v>
      </c>
      <c r="AD66" s="31">
        <f>SUM(AA66:AC66)</f>
        <v>7006915</v>
      </c>
      <c r="AE66" s="31">
        <v>54034299</v>
      </c>
      <c r="AF66" s="31">
        <v>11578778</v>
      </c>
      <c r="AG66" s="31">
        <v>11462991</v>
      </c>
      <c r="AH66" s="31">
        <f>SUM(AE66:AG66)</f>
        <v>77076068</v>
      </c>
      <c r="AI66" s="31">
        <v>54034299</v>
      </c>
      <c r="AJ66" s="31">
        <v>11578778</v>
      </c>
      <c r="AK66" s="31">
        <v>11462991</v>
      </c>
      <c r="AL66" s="31">
        <f>SUM(AI66:AK66)</f>
        <v>77076068</v>
      </c>
      <c r="AM66" s="31">
        <v>48335608</v>
      </c>
      <c r="AN66" s="31">
        <v>10357630</v>
      </c>
      <c r="AO66" s="82">
        <v>10254054</v>
      </c>
      <c r="AP66" s="31">
        <f>SUM(AM66:AO66)</f>
        <v>68947292</v>
      </c>
      <c r="AQ66" s="31">
        <v>48335608</v>
      </c>
      <c r="AR66" s="31">
        <v>10357630</v>
      </c>
      <c r="AS66" s="82">
        <v>10254054</v>
      </c>
      <c r="AT66" s="31">
        <f>SUM(AQ66:AS66)</f>
        <v>68947292</v>
      </c>
      <c r="AU66" s="31">
        <v>49142125</v>
      </c>
      <c r="AV66" s="31">
        <v>10530455</v>
      </c>
      <c r="AW66" s="82">
        <v>10425187</v>
      </c>
      <c r="AX66" s="31">
        <f>SUM(AU66:AW66)</f>
        <v>70097767</v>
      </c>
      <c r="AY66" s="31">
        <v>49125017</v>
      </c>
      <c r="AZ66" s="31">
        <v>10526788</v>
      </c>
      <c r="BA66" s="31">
        <v>10421520</v>
      </c>
      <c r="BB66" s="31">
        <f>SUM(AY66:BA66)</f>
        <v>70073325</v>
      </c>
      <c r="BC66" s="32">
        <f>G66+K66+O66+S66+W66+AA66+AE66+AI66+AM66+AQ66+AU66+AY66</f>
        <v>578090660</v>
      </c>
      <c r="BD66" s="32">
        <f>H66+L66+P66+T66+X66+AB66+AF66+AJ66+AN66+AR66+AV66+AZ66</f>
        <v>123876565</v>
      </c>
      <c r="BE66" s="32">
        <f>I66+M66+Q66+U66+Y66+AC66+AG66+AK66+AO66+AS66+AW66+BA66</f>
        <v>122637842</v>
      </c>
      <c r="BF66" s="32">
        <f>J66+N66+R66+V66+Z66+AD66+AH66+AL66+AP66+AT66+AX66+BB66</f>
        <v>824605067</v>
      </c>
    </row>
    <row r="67" spans="1:58" s="80" customFormat="1" ht="20.25">
      <c r="A67" s="21">
        <v>59</v>
      </c>
      <c r="B67" s="21">
        <v>18</v>
      </c>
      <c r="C67" s="22" t="s">
        <v>138</v>
      </c>
      <c r="D67" s="85" t="s">
        <v>139</v>
      </c>
      <c r="E67" s="84">
        <v>7</v>
      </c>
      <c r="F67" s="83">
        <v>720</v>
      </c>
      <c r="G67" s="31">
        <v>44258302</v>
      </c>
      <c r="H67" s="31">
        <v>9483922</v>
      </c>
      <c r="I67" s="31">
        <v>9389083</v>
      </c>
      <c r="J67" s="31">
        <f>SUM(G67:I67)</f>
        <v>63131307</v>
      </c>
      <c r="K67" s="31">
        <v>44258302</v>
      </c>
      <c r="L67" s="31">
        <v>9483922</v>
      </c>
      <c r="M67" s="31">
        <v>9389083</v>
      </c>
      <c r="N67" s="31">
        <f>SUM(K67:M67)</f>
        <v>63131307</v>
      </c>
      <c r="O67" s="31">
        <v>44258302</v>
      </c>
      <c r="P67" s="31">
        <v>9483922</v>
      </c>
      <c r="Q67" s="31">
        <v>9389083</v>
      </c>
      <c r="R67" s="31">
        <f>SUM(O67:Q67)</f>
        <v>63131307</v>
      </c>
      <c r="S67" s="31">
        <v>44258302</v>
      </c>
      <c r="T67" s="31">
        <v>9483922</v>
      </c>
      <c r="U67" s="31">
        <v>9389083</v>
      </c>
      <c r="V67" s="31">
        <f>SUM(S67:U67)</f>
        <v>63131307</v>
      </c>
      <c r="W67" s="31">
        <v>44258301</v>
      </c>
      <c r="X67" s="31">
        <v>9483922</v>
      </c>
      <c r="Y67" s="31">
        <v>9389083</v>
      </c>
      <c r="Z67" s="31">
        <f>SUM(W67:Y67)</f>
        <v>63131306</v>
      </c>
      <c r="AA67" s="31">
        <v>4023482</v>
      </c>
      <c r="AB67" s="31">
        <v>862175</v>
      </c>
      <c r="AC67" s="82">
        <v>853553</v>
      </c>
      <c r="AD67" s="31">
        <f>SUM(AA67:AC67)</f>
        <v>5739210</v>
      </c>
      <c r="AE67" s="31">
        <v>44258301</v>
      </c>
      <c r="AF67" s="31">
        <v>9483922</v>
      </c>
      <c r="AG67" s="31">
        <v>9389083</v>
      </c>
      <c r="AH67" s="31">
        <f>SUM(AE67:AG67)</f>
        <v>63131306</v>
      </c>
      <c r="AI67" s="31">
        <v>44258301</v>
      </c>
      <c r="AJ67" s="31">
        <v>9483922</v>
      </c>
      <c r="AK67" s="31">
        <v>9389083</v>
      </c>
      <c r="AL67" s="31">
        <f>SUM(AI67:AK67)</f>
        <v>63131306</v>
      </c>
      <c r="AM67" s="31">
        <v>39590629</v>
      </c>
      <c r="AN67" s="31">
        <v>8483706</v>
      </c>
      <c r="AO67" s="82">
        <v>8398869</v>
      </c>
      <c r="AP67" s="31">
        <f>SUM(AM67:AO67)</f>
        <v>56473204</v>
      </c>
      <c r="AQ67" s="31">
        <v>39590629</v>
      </c>
      <c r="AR67" s="31">
        <v>8483706</v>
      </c>
      <c r="AS67" s="82">
        <v>8398869</v>
      </c>
      <c r="AT67" s="31">
        <f>SUM(AQ67:AS67)</f>
        <v>56473204</v>
      </c>
      <c r="AU67" s="31">
        <v>40251230</v>
      </c>
      <c r="AV67" s="31">
        <v>8625263</v>
      </c>
      <c r="AW67" s="82">
        <v>8539040</v>
      </c>
      <c r="AX67" s="31">
        <f>SUM(AU67:AW67)</f>
        <v>57415533</v>
      </c>
      <c r="AY67" s="31">
        <v>40237216</v>
      </c>
      <c r="AZ67" s="31">
        <v>8622259</v>
      </c>
      <c r="BA67" s="31">
        <v>8536037</v>
      </c>
      <c r="BB67" s="31">
        <f>SUM(AY67:BA67)</f>
        <v>57395512</v>
      </c>
      <c r="BC67" s="32">
        <f>G67+K67+O67+S67+W67+AA67+AE67+AI67+AM67+AQ67+AU67+AY67</f>
        <v>473501297</v>
      </c>
      <c r="BD67" s="32">
        <f>H67+L67+P67+T67+X67+AB67+AF67+AJ67+AN67+AR67+AV67+AZ67</f>
        <v>101464563</v>
      </c>
      <c r="BE67" s="32">
        <f>I67+M67+Q67+U67+Y67+AC67+AG67+AK67+AO67+AS67+AW67+BA67</f>
        <v>100449949</v>
      </c>
      <c r="BF67" s="32">
        <f>J67+N67+R67+V67+Z67+AD67+AH67+AL67+AP67+AT67+AX67+BB67</f>
        <v>675415809</v>
      </c>
    </row>
    <row r="68" spans="1:58" s="80" customFormat="1" ht="20.25">
      <c r="A68" s="21">
        <v>60</v>
      </c>
      <c r="B68" s="21">
        <v>42</v>
      </c>
      <c r="C68" s="22" t="s">
        <v>140</v>
      </c>
      <c r="D68" s="85" t="s">
        <v>141</v>
      </c>
      <c r="E68" s="84">
        <v>17</v>
      </c>
      <c r="F68" s="83">
        <v>1193</v>
      </c>
      <c r="G68" s="31">
        <v>71299983</v>
      </c>
      <c r="H68" s="31">
        <v>15278568</v>
      </c>
      <c r="I68" s="31">
        <v>15125783</v>
      </c>
      <c r="J68" s="31">
        <f>SUM(G68:I68)</f>
        <v>101704334</v>
      </c>
      <c r="K68" s="31">
        <v>71299983</v>
      </c>
      <c r="L68" s="31">
        <v>15278568</v>
      </c>
      <c r="M68" s="31">
        <v>15125783</v>
      </c>
      <c r="N68" s="31">
        <f>SUM(K68:M68)</f>
        <v>101704334</v>
      </c>
      <c r="O68" s="31">
        <v>71299983</v>
      </c>
      <c r="P68" s="31">
        <v>15278568</v>
      </c>
      <c r="Q68" s="31">
        <v>15125783</v>
      </c>
      <c r="R68" s="31">
        <f>SUM(O68:Q68)</f>
        <v>101704334</v>
      </c>
      <c r="S68" s="31">
        <v>71299983</v>
      </c>
      <c r="T68" s="31">
        <v>15278568</v>
      </c>
      <c r="U68" s="31">
        <v>15125783</v>
      </c>
      <c r="V68" s="31">
        <f>SUM(S68:U68)</f>
        <v>101704334</v>
      </c>
      <c r="W68" s="31">
        <v>71299983</v>
      </c>
      <c r="X68" s="31">
        <v>15278568</v>
      </c>
      <c r="Y68" s="31">
        <v>15125783</v>
      </c>
      <c r="Z68" s="31">
        <f>SUM(W68:Y68)</f>
        <v>101704334</v>
      </c>
      <c r="AA68" s="31">
        <v>6481817</v>
      </c>
      <c r="AB68" s="31">
        <v>1388961</v>
      </c>
      <c r="AC68" s="82">
        <v>1375071</v>
      </c>
      <c r="AD68" s="31">
        <f>SUM(AA68:AC68)</f>
        <v>9245849</v>
      </c>
      <c r="AE68" s="31">
        <v>71299983</v>
      </c>
      <c r="AF68" s="31">
        <v>15278568</v>
      </c>
      <c r="AG68" s="31">
        <v>15125783</v>
      </c>
      <c r="AH68" s="31">
        <f>SUM(AE68:AG68)</f>
        <v>101704334</v>
      </c>
      <c r="AI68" s="31">
        <v>71299983</v>
      </c>
      <c r="AJ68" s="31">
        <v>15278568</v>
      </c>
      <c r="AK68" s="31">
        <v>15125783</v>
      </c>
      <c r="AL68" s="31">
        <f>SUM(AI68:AK68)</f>
        <v>101704334</v>
      </c>
      <c r="AM68" s="31">
        <v>63780378</v>
      </c>
      <c r="AN68" s="31">
        <v>13667223</v>
      </c>
      <c r="AO68" s="82">
        <v>13530552</v>
      </c>
      <c r="AP68" s="31">
        <f>SUM(AM68:AO68)</f>
        <v>90978153</v>
      </c>
      <c r="AQ68" s="31">
        <v>63780378</v>
      </c>
      <c r="AR68" s="31">
        <v>13667223</v>
      </c>
      <c r="AS68" s="82">
        <v>13530552</v>
      </c>
      <c r="AT68" s="31">
        <f>SUM(AQ68:AS68)</f>
        <v>90978153</v>
      </c>
      <c r="AU68" s="31">
        <v>64844604</v>
      </c>
      <c r="AV68" s="31">
        <v>13895271</v>
      </c>
      <c r="AW68" s="82">
        <v>13756367</v>
      </c>
      <c r="AX68" s="31">
        <f>SUM(AU68:AW68)</f>
        <v>92496242</v>
      </c>
      <c r="AY68" s="31">
        <v>64822028</v>
      </c>
      <c r="AZ68" s="31">
        <v>13890432</v>
      </c>
      <c r="BA68" s="31">
        <v>13751528</v>
      </c>
      <c r="BB68" s="31">
        <f>SUM(AY68:BA68)</f>
        <v>92463988</v>
      </c>
      <c r="BC68" s="32">
        <f>G68+K68+O68+S68+W68+AA68+AE68+AI68+AM68+AQ68+AU68+AY68</f>
        <v>762809086</v>
      </c>
      <c r="BD68" s="32">
        <f>H68+L68+P68+T68+X68+AB68+AF68+AJ68+AN68+AR68+AV68+AZ68</f>
        <v>163459086</v>
      </c>
      <c r="BE68" s="32">
        <f>I68+M68+Q68+U68+Y68+AC68+AG68+AK68+AO68+AS68+AW68+BA68</f>
        <v>161824551</v>
      </c>
      <c r="BF68" s="32">
        <f>J68+N68+R68+V68+Z68+AD68+AH68+AL68+AP68+AT68+AX68+BB68</f>
        <v>1088092723</v>
      </c>
    </row>
    <row r="69" spans="1:58" s="80" customFormat="1" ht="20.25">
      <c r="A69" s="21">
        <v>61</v>
      </c>
      <c r="B69" s="21">
        <v>39</v>
      </c>
      <c r="C69" s="22" t="s">
        <v>142</v>
      </c>
      <c r="D69" s="85" t="s">
        <v>143</v>
      </c>
      <c r="E69" s="84">
        <f>20+3</f>
        <v>23</v>
      </c>
      <c r="F69" s="83">
        <v>1540</v>
      </c>
      <c r="G69" s="31">
        <v>104670555</v>
      </c>
      <c r="H69" s="31">
        <v>22429405</v>
      </c>
      <c r="I69" s="31">
        <v>22205111</v>
      </c>
      <c r="J69" s="31">
        <f>SUM(G69:I69)</f>
        <v>149305071</v>
      </c>
      <c r="K69" s="31">
        <v>104670555</v>
      </c>
      <c r="L69" s="31">
        <v>22429405</v>
      </c>
      <c r="M69" s="31">
        <v>22205111</v>
      </c>
      <c r="N69" s="31">
        <f>SUM(K69:M69)</f>
        <v>149305071</v>
      </c>
      <c r="O69" s="31">
        <v>104670555</v>
      </c>
      <c r="P69" s="31">
        <v>22429405</v>
      </c>
      <c r="Q69" s="31">
        <v>22205111</v>
      </c>
      <c r="R69" s="31">
        <f>SUM(O69:Q69)</f>
        <v>149305071</v>
      </c>
      <c r="S69" s="31">
        <v>104670555</v>
      </c>
      <c r="T69" s="31">
        <v>22429405</v>
      </c>
      <c r="U69" s="31">
        <v>22205111</v>
      </c>
      <c r="V69" s="31">
        <f>SUM(S69:U69)</f>
        <v>149305071</v>
      </c>
      <c r="W69" s="31">
        <v>104670554</v>
      </c>
      <c r="X69" s="31">
        <v>22429404</v>
      </c>
      <c r="Y69" s="31">
        <v>22205111</v>
      </c>
      <c r="Z69" s="31">
        <f>SUM(W69:Y69)</f>
        <v>149305069</v>
      </c>
      <c r="AA69" s="31">
        <v>9515498</v>
      </c>
      <c r="AB69" s="31">
        <v>2039037</v>
      </c>
      <c r="AC69" s="82">
        <v>2018646</v>
      </c>
      <c r="AD69" s="31">
        <f>SUM(AA69:AC69)</f>
        <v>13573181</v>
      </c>
      <c r="AE69" s="31">
        <v>104670554</v>
      </c>
      <c r="AF69" s="31">
        <v>22429404</v>
      </c>
      <c r="AG69" s="31">
        <v>22205111</v>
      </c>
      <c r="AH69" s="31">
        <f>SUM(AE69:AG69)</f>
        <v>149305069</v>
      </c>
      <c r="AI69" s="31">
        <v>104670554</v>
      </c>
      <c r="AJ69" s="31">
        <v>22429404</v>
      </c>
      <c r="AK69" s="31">
        <v>22205111</v>
      </c>
      <c r="AL69" s="31">
        <f>SUM(AI69:AK69)</f>
        <v>149305069</v>
      </c>
      <c r="AM69" s="31">
        <v>93631544</v>
      </c>
      <c r="AN69" s="31">
        <v>20063901</v>
      </c>
      <c r="AO69" s="87">
        <v>19863263</v>
      </c>
      <c r="AP69" s="31">
        <f>SUM(AM69:AO69)</f>
        <v>133558708</v>
      </c>
      <c r="AQ69" s="31">
        <v>93631544</v>
      </c>
      <c r="AR69" s="31">
        <v>20063901</v>
      </c>
      <c r="AS69" s="87">
        <v>19863263</v>
      </c>
      <c r="AT69" s="31">
        <f>SUM(AQ69:AS69)</f>
        <v>133558708</v>
      </c>
      <c r="AU69" s="31">
        <v>95193860</v>
      </c>
      <c r="AV69" s="31">
        <v>20398682</v>
      </c>
      <c r="AW69" s="82">
        <v>20194767</v>
      </c>
      <c r="AX69" s="31">
        <f>SUM(AU69:AW69)</f>
        <v>135787309</v>
      </c>
      <c r="AY69" s="31">
        <v>95160718</v>
      </c>
      <c r="AZ69" s="31">
        <v>20391579</v>
      </c>
      <c r="BA69" s="31">
        <v>20187663</v>
      </c>
      <c r="BB69" s="31">
        <f>SUM(AY69:BA69)</f>
        <v>135739960</v>
      </c>
      <c r="BC69" s="32">
        <f>G69+K69+O69+S69+W69+AA69+AE69+AI69+AM69+AQ69+AU69+AY69</f>
        <v>1119827046</v>
      </c>
      <c r="BD69" s="32">
        <f>H69+L69+P69+T69+X69+AB69+AF69+AJ69+AN69+AR69+AV69+AZ69</f>
        <v>239962932</v>
      </c>
      <c r="BE69" s="32">
        <f>I69+M69+Q69+U69+Y69+AC69+AG69+AK69+AO69+AS69+AW69+BA69</f>
        <v>237563379</v>
      </c>
      <c r="BF69" s="32">
        <f>J69+N69+R69+V69+Z69+AD69+AH69+AL69+AP69+AT69+AX69+BB69</f>
        <v>1597353357</v>
      </c>
    </row>
    <row r="70" spans="1:58" s="80" customFormat="1" ht="20.25">
      <c r="A70" s="21">
        <v>62</v>
      </c>
      <c r="B70" s="21">
        <v>25</v>
      </c>
      <c r="C70" s="22" t="s">
        <v>144</v>
      </c>
      <c r="D70" s="85" t="s">
        <v>145</v>
      </c>
      <c r="E70" s="84">
        <v>18</v>
      </c>
      <c r="F70" s="83">
        <v>988</v>
      </c>
      <c r="G70" s="31">
        <v>64237371</v>
      </c>
      <c r="H70" s="31">
        <v>13765151</v>
      </c>
      <c r="I70" s="31">
        <v>13627500</v>
      </c>
      <c r="J70" s="31">
        <f>SUM(G70:I70)</f>
        <v>91630022</v>
      </c>
      <c r="K70" s="31">
        <v>64237371</v>
      </c>
      <c r="L70" s="31">
        <v>13765151</v>
      </c>
      <c r="M70" s="31">
        <v>13627500</v>
      </c>
      <c r="N70" s="31">
        <f>SUM(K70:M70)</f>
        <v>91630022</v>
      </c>
      <c r="O70" s="31">
        <v>64237371</v>
      </c>
      <c r="P70" s="31">
        <v>13765151</v>
      </c>
      <c r="Q70" s="31">
        <v>13627500</v>
      </c>
      <c r="R70" s="31">
        <f>SUM(O70:Q70)</f>
        <v>91630022</v>
      </c>
      <c r="S70" s="31">
        <v>64237371</v>
      </c>
      <c r="T70" s="31">
        <v>13765151</v>
      </c>
      <c r="U70" s="31">
        <v>13627500</v>
      </c>
      <c r="V70" s="31">
        <f>SUM(S70:U70)</f>
        <v>91630022</v>
      </c>
      <c r="W70" s="31">
        <v>64237370</v>
      </c>
      <c r="X70" s="31">
        <v>13765151</v>
      </c>
      <c r="Y70" s="31">
        <v>13627500</v>
      </c>
      <c r="Z70" s="31">
        <f>SUM(W70:Y70)</f>
        <v>91630021</v>
      </c>
      <c r="AA70" s="31">
        <v>5839761</v>
      </c>
      <c r="AB70" s="31">
        <v>1251377</v>
      </c>
      <c r="AC70" s="82">
        <v>1238863</v>
      </c>
      <c r="AD70" s="31">
        <f>SUM(AA70:AC70)</f>
        <v>8330001</v>
      </c>
      <c r="AE70" s="31">
        <v>64237370</v>
      </c>
      <c r="AF70" s="31">
        <v>13765151</v>
      </c>
      <c r="AG70" s="31">
        <v>13627500</v>
      </c>
      <c r="AH70" s="31">
        <f>SUM(AE70:AG70)</f>
        <v>91630021</v>
      </c>
      <c r="AI70" s="31">
        <v>64237370</v>
      </c>
      <c r="AJ70" s="31">
        <v>13765151</v>
      </c>
      <c r="AK70" s="31">
        <v>13627500</v>
      </c>
      <c r="AL70" s="31">
        <f>SUM(AI70:AK70)</f>
        <v>91630021</v>
      </c>
      <c r="AM70" s="31">
        <v>57462619</v>
      </c>
      <c r="AN70" s="31">
        <v>12313418</v>
      </c>
      <c r="AO70" s="82">
        <v>12190284</v>
      </c>
      <c r="AP70" s="31">
        <f>SUM(AM70:AO70)</f>
        <v>81966321</v>
      </c>
      <c r="AQ70" s="31">
        <v>57462619</v>
      </c>
      <c r="AR70" s="31">
        <v>12313418</v>
      </c>
      <c r="AS70" s="82">
        <v>12190284</v>
      </c>
      <c r="AT70" s="31">
        <f>SUM(AQ70:AS70)</f>
        <v>81966321</v>
      </c>
      <c r="AU70" s="31">
        <v>58421428</v>
      </c>
      <c r="AV70" s="31">
        <v>12518877</v>
      </c>
      <c r="AW70" s="82">
        <v>12393731</v>
      </c>
      <c r="AX70" s="31">
        <f>SUM(AU70:AW70)</f>
        <v>83334036</v>
      </c>
      <c r="AY70" s="31">
        <v>58401089</v>
      </c>
      <c r="AZ70" s="31">
        <v>12514517</v>
      </c>
      <c r="BA70" s="31">
        <v>12389372</v>
      </c>
      <c r="BB70" s="31">
        <f>SUM(AY70:BA70)</f>
        <v>83304978</v>
      </c>
      <c r="BC70" s="32">
        <f>G70+K70+O70+S70+W70+AA70+AE70+AI70+AM70+AQ70+AU70+AY70</f>
        <v>687249110</v>
      </c>
      <c r="BD70" s="32">
        <f>H70+L70+P70+T70+X70+AB70+AF70+AJ70+AN70+AR70+AV70+AZ70</f>
        <v>147267664</v>
      </c>
      <c r="BE70" s="32">
        <f>I70+M70+Q70+U70+Y70+AC70+AG70+AK70+AO70+AS70+AW70+BA70</f>
        <v>145795034</v>
      </c>
      <c r="BF70" s="32">
        <f>J70+N70+R70+V70+Z70+AD70+AH70+AL70+AP70+AT70+AX70+BB70</f>
        <v>980311808</v>
      </c>
    </row>
    <row r="71" spans="1:58" s="80" customFormat="1" ht="20.25">
      <c r="A71" s="21">
        <v>63</v>
      </c>
      <c r="B71" s="21">
        <v>22</v>
      </c>
      <c r="C71" s="22" t="s">
        <v>146</v>
      </c>
      <c r="D71" s="85" t="s">
        <v>147</v>
      </c>
      <c r="E71" s="84">
        <v>6</v>
      </c>
      <c r="F71" s="83">
        <v>680</v>
      </c>
      <c r="G71" s="31">
        <v>42824617</v>
      </c>
      <c r="H71" s="31">
        <v>9176704</v>
      </c>
      <c r="I71" s="31">
        <v>9084937</v>
      </c>
      <c r="J71" s="31">
        <f>SUM(G71:I71)</f>
        <v>61086258</v>
      </c>
      <c r="K71" s="31">
        <v>42824617</v>
      </c>
      <c r="L71" s="31">
        <v>9176704</v>
      </c>
      <c r="M71" s="31">
        <v>9084937</v>
      </c>
      <c r="N71" s="31">
        <f>SUM(K71:M71)</f>
        <v>61086258</v>
      </c>
      <c r="O71" s="31">
        <v>42824617</v>
      </c>
      <c r="P71" s="31">
        <v>9176704</v>
      </c>
      <c r="Q71" s="31">
        <v>9084937</v>
      </c>
      <c r="R71" s="31">
        <f>SUM(O71:Q71)</f>
        <v>61086258</v>
      </c>
      <c r="S71" s="31">
        <v>42824617</v>
      </c>
      <c r="T71" s="31">
        <v>9176704</v>
      </c>
      <c r="U71" s="31">
        <v>9084937</v>
      </c>
      <c r="V71" s="31">
        <f>SUM(S71:U71)</f>
        <v>61086258</v>
      </c>
      <c r="W71" s="31">
        <v>42824617</v>
      </c>
      <c r="X71" s="31">
        <v>9176704</v>
      </c>
      <c r="Y71" s="31">
        <v>9084937</v>
      </c>
      <c r="Z71" s="31">
        <f>SUM(W71:Y71)</f>
        <v>61086258</v>
      </c>
      <c r="AA71" s="31">
        <v>3893147</v>
      </c>
      <c r="AB71" s="31">
        <v>834246</v>
      </c>
      <c r="AC71" s="82">
        <v>825903</v>
      </c>
      <c r="AD71" s="31">
        <f>SUM(AA71:AC71)</f>
        <v>5553296</v>
      </c>
      <c r="AE71" s="31">
        <v>42824617</v>
      </c>
      <c r="AF71" s="31">
        <v>9176704</v>
      </c>
      <c r="AG71" s="31">
        <v>9084937</v>
      </c>
      <c r="AH71" s="31">
        <f>SUM(AE71:AG71)</f>
        <v>61086258</v>
      </c>
      <c r="AI71" s="31">
        <v>42824617</v>
      </c>
      <c r="AJ71" s="31">
        <v>9176704</v>
      </c>
      <c r="AK71" s="31">
        <v>9084937</v>
      </c>
      <c r="AL71" s="31">
        <f>SUM(AI71:AK71)</f>
        <v>61086258</v>
      </c>
      <c r="AM71" s="31">
        <v>38308148</v>
      </c>
      <c r="AN71" s="31">
        <v>8208888</v>
      </c>
      <c r="AO71" s="82">
        <v>8126800</v>
      </c>
      <c r="AP71" s="31">
        <f>SUM(AM71:AO71)</f>
        <v>54643836</v>
      </c>
      <c r="AQ71" s="31">
        <v>38308148</v>
      </c>
      <c r="AR71" s="31">
        <v>8208888</v>
      </c>
      <c r="AS71" s="82">
        <v>8126800</v>
      </c>
      <c r="AT71" s="31">
        <f>SUM(AQ71:AS71)</f>
        <v>54643836</v>
      </c>
      <c r="AU71" s="31">
        <v>38947349</v>
      </c>
      <c r="AV71" s="31">
        <v>8345860</v>
      </c>
      <c r="AW71" s="82">
        <v>8262430</v>
      </c>
      <c r="AX71" s="31">
        <f>SUM(AU71:AW71)</f>
        <v>55555639</v>
      </c>
      <c r="AY71" s="31">
        <v>38933790</v>
      </c>
      <c r="AZ71" s="31">
        <v>8342954</v>
      </c>
      <c r="BA71" s="31">
        <v>8259524</v>
      </c>
      <c r="BB71" s="31">
        <f>SUM(AY71:BA71)</f>
        <v>55536268</v>
      </c>
      <c r="BC71" s="32">
        <f>G71+K71+O71+S71+W71+AA71+AE71+AI71+AM71+AQ71+AU71+AY71</f>
        <v>458162901</v>
      </c>
      <c r="BD71" s="32">
        <f>H71+L71+P71+T71+X71+AB71+AF71+AJ71+AN71+AR71+AV71+AZ71</f>
        <v>98177764</v>
      </c>
      <c r="BE71" s="32">
        <f>I71+M71+Q71+U71+Y71+AC71+AG71+AK71+AO71+AS71+AW71+BA71</f>
        <v>97196016</v>
      </c>
      <c r="BF71" s="32">
        <f>J71+N71+R71+V71+Z71+AD71+AH71+AL71+AP71+AT71+AX71+BB71</f>
        <v>653536681</v>
      </c>
    </row>
    <row r="72" spans="1:58" s="80" customFormat="1" ht="20.25">
      <c r="A72" s="21">
        <v>64</v>
      </c>
      <c r="B72" s="21">
        <v>6</v>
      </c>
      <c r="C72" s="22" t="s">
        <v>148</v>
      </c>
      <c r="D72" s="85" t="s">
        <v>149</v>
      </c>
      <c r="E72" s="84">
        <v>11</v>
      </c>
      <c r="F72" s="83">
        <v>884</v>
      </c>
      <c r="G72" s="31">
        <v>60234876</v>
      </c>
      <c r="H72" s="31">
        <v>12907473</v>
      </c>
      <c r="I72" s="31">
        <v>12778399</v>
      </c>
      <c r="J72" s="31">
        <f>SUM(G72:I72)</f>
        <v>85920748</v>
      </c>
      <c r="K72" s="31">
        <v>60234876</v>
      </c>
      <c r="L72" s="31">
        <v>12907473</v>
      </c>
      <c r="M72" s="31">
        <v>12778399</v>
      </c>
      <c r="N72" s="31">
        <f>SUM(K72:M72)</f>
        <v>85920748</v>
      </c>
      <c r="O72" s="31">
        <v>60234876</v>
      </c>
      <c r="P72" s="31">
        <v>12907473</v>
      </c>
      <c r="Q72" s="31">
        <v>12778399</v>
      </c>
      <c r="R72" s="31">
        <f>SUM(O72:Q72)</f>
        <v>85920748</v>
      </c>
      <c r="S72" s="31">
        <v>60234876</v>
      </c>
      <c r="T72" s="31">
        <v>12907473</v>
      </c>
      <c r="U72" s="31">
        <v>12778399</v>
      </c>
      <c r="V72" s="31">
        <f>SUM(S72:U72)</f>
        <v>85920748</v>
      </c>
      <c r="W72" s="31">
        <v>60234874</v>
      </c>
      <c r="X72" s="31">
        <v>12907473</v>
      </c>
      <c r="Y72" s="31">
        <v>12778399</v>
      </c>
      <c r="Z72" s="31">
        <f>SUM(W72:Y72)</f>
        <v>85920746</v>
      </c>
      <c r="AA72" s="31">
        <v>5475898</v>
      </c>
      <c r="AB72" s="31">
        <v>1173407</v>
      </c>
      <c r="AC72" s="82">
        <v>1161672</v>
      </c>
      <c r="AD72" s="31">
        <f>SUM(AA72:AC72)</f>
        <v>7810977</v>
      </c>
      <c r="AE72" s="31">
        <v>60234874</v>
      </c>
      <c r="AF72" s="31">
        <v>12907473</v>
      </c>
      <c r="AG72" s="31">
        <v>12778399</v>
      </c>
      <c r="AH72" s="31">
        <f>SUM(AE72:AG72)</f>
        <v>85920746</v>
      </c>
      <c r="AI72" s="31">
        <v>60234874</v>
      </c>
      <c r="AJ72" s="31">
        <v>12907473</v>
      </c>
      <c r="AK72" s="31">
        <v>12778399</v>
      </c>
      <c r="AL72" s="31">
        <f>SUM(AI72:AK72)</f>
        <v>85920746</v>
      </c>
      <c r="AM72" s="31">
        <v>53882243</v>
      </c>
      <c r="AN72" s="31">
        <v>11546194</v>
      </c>
      <c r="AO72" s="82">
        <v>11430733</v>
      </c>
      <c r="AP72" s="31">
        <f>SUM(AM72:AO72)</f>
        <v>76859170</v>
      </c>
      <c r="AQ72" s="31">
        <v>53882243</v>
      </c>
      <c r="AR72" s="31">
        <v>11546194</v>
      </c>
      <c r="AS72" s="82">
        <v>11430733</v>
      </c>
      <c r="AT72" s="31">
        <f>SUM(AQ72:AS72)</f>
        <v>76859170</v>
      </c>
      <c r="AU72" s="31">
        <v>54781311</v>
      </c>
      <c r="AV72" s="31">
        <v>11738852</v>
      </c>
      <c r="AW72" s="82">
        <v>11621504</v>
      </c>
      <c r="AX72" s="31">
        <f>SUM(AU72:AW72)</f>
        <v>78141667</v>
      </c>
      <c r="AY72" s="31">
        <v>54762238</v>
      </c>
      <c r="AZ72" s="31">
        <v>11734764</v>
      </c>
      <c r="BA72" s="31">
        <v>11617416</v>
      </c>
      <c r="BB72" s="31">
        <f>SUM(AY72:BA72)</f>
        <v>78114418</v>
      </c>
      <c r="BC72" s="32">
        <f>G72+K72+O72+S72+W72+AA72+AE72+AI72+AM72+AQ72+AU72+AY72</f>
        <v>644428059</v>
      </c>
      <c r="BD72" s="32">
        <f>H72+L72+P72+T72+X72+AB72+AF72+AJ72+AN72+AR72+AV72+AZ72</f>
        <v>138091722</v>
      </c>
      <c r="BE72" s="32">
        <f>I72+M72+Q72+U72+Y72+AC72+AG72+AK72+AO72+AS72+AW72+BA72</f>
        <v>136710851</v>
      </c>
      <c r="BF72" s="32">
        <f>J72+N72+R72+V72+Z72+AD72+AH72+AL72+AP72+AT72+AX72+BB72</f>
        <v>919230632</v>
      </c>
    </row>
    <row r="73" spans="1:58" s="80" customFormat="1" ht="20.25">
      <c r="A73" s="21">
        <v>65</v>
      </c>
      <c r="B73" s="86">
        <v>74</v>
      </c>
      <c r="C73" s="37" t="s">
        <v>150</v>
      </c>
      <c r="D73" s="85" t="s">
        <v>151</v>
      </c>
      <c r="E73" s="84">
        <v>8</v>
      </c>
      <c r="F73" s="83">
        <v>670</v>
      </c>
      <c r="G73" s="31">
        <v>43667625</v>
      </c>
      <c r="H73" s="31">
        <v>9357348</v>
      </c>
      <c r="I73" s="31">
        <v>9263775</v>
      </c>
      <c r="J73" s="31">
        <f>SUM(G73:I73)</f>
        <v>62288748</v>
      </c>
      <c r="K73" s="31">
        <v>43667625</v>
      </c>
      <c r="L73" s="31">
        <v>9357348</v>
      </c>
      <c r="M73" s="31">
        <v>9263775</v>
      </c>
      <c r="N73" s="31">
        <f>SUM(K73:M73)</f>
        <v>62288748</v>
      </c>
      <c r="O73" s="31">
        <v>43667625</v>
      </c>
      <c r="P73" s="31">
        <v>9357348</v>
      </c>
      <c r="Q73" s="31">
        <v>9263775</v>
      </c>
      <c r="R73" s="31">
        <f>SUM(O73:Q73)</f>
        <v>62288748</v>
      </c>
      <c r="S73" s="31">
        <v>43667625</v>
      </c>
      <c r="T73" s="31">
        <v>9357348</v>
      </c>
      <c r="U73" s="31">
        <v>9263775</v>
      </c>
      <c r="V73" s="31">
        <f>SUM(S73:U73)</f>
        <v>62288748</v>
      </c>
      <c r="W73" s="31">
        <v>43667619</v>
      </c>
      <c r="X73" s="31">
        <v>9357347</v>
      </c>
      <c r="Y73" s="31">
        <v>9263774</v>
      </c>
      <c r="Z73" s="31">
        <f>SUM(W73:Y73)</f>
        <v>62288740</v>
      </c>
      <c r="AA73" s="31">
        <v>3969784</v>
      </c>
      <c r="AB73" s="31">
        <v>850668</v>
      </c>
      <c r="AC73" s="82">
        <v>842161</v>
      </c>
      <c r="AD73" s="31">
        <f>SUM(AA73:AC73)</f>
        <v>5662613</v>
      </c>
      <c r="AE73" s="31">
        <v>43667619</v>
      </c>
      <c r="AF73" s="31">
        <v>9357347</v>
      </c>
      <c r="AG73" s="31">
        <v>9263774</v>
      </c>
      <c r="AH73" s="31">
        <f>SUM(AE73:AG73)</f>
        <v>62288740</v>
      </c>
      <c r="AI73" s="31">
        <v>43667619</v>
      </c>
      <c r="AJ73" s="31">
        <v>9357347</v>
      </c>
      <c r="AK73" s="31">
        <v>9263774</v>
      </c>
      <c r="AL73" s="31">
        <f>SUM(AI73:AK73)</f>
        <v>62288740</v>
      </c>
      <c r="AM73" s="31">
        <v>39062243</v>
      </c>
      <c r="AN73" s="31">
        <v>8370480</v>
      </c>
      <c r="AO73" s="82">
        <v>8286776</v>
      </c>
      <c r="AP73" s="31">
        <f>SUM(AM73:AO73)</f>
        <v>55719499</v>
      </c>
      <c r="AQ73" s="31">
        <v>39062243</v>
      </c>
      <c r="AR73" s="31">
        <v>8370480</v>
      </c>
      <c r="AS73" s="82">
        <v>8286776</v>
      </c>
      <c r="AT73" s="31">
        <f>SUM(AQ73:AS73)</f>
        <v>55719499</v>
      </c>
      <c r="AU73" s="31">
        <v>39714027</v>
      </c>
      <c r="AV73" s="31">
        <v>8510148</v>
      </c>
      <c r="AW73" s="82">
        <v>8425076</v>
      </c>
      <c r="AX73" s="31">
        <f>SUM(AU73:AW73)</f>
        <v>56649251</v>
      </c>
      <c r="AY73" s="31">
        <v>39700200</v>
      </c>
      <c r="AZ73" s="31">
        <v>8507185</v>
      </c>
      <c r="BA73" s="31">
        <v>8422113</v>
      </c>
      <c r="BB73" s="31">
        <f>SUM(AY73:BA73)</f>
        <v>56629498</v>
      </c>
      <c r="BC73" s="32">
        <f>G73+K73+O73+S73+W73+AA73+AE73+AI73+AM73+AQ73+AU73+AY73</f>
        <v>467181854</v>
      </c>
      <c r="BD73" s="32">
        <f>H73+L73+P73+T73+X73+AB73+AF73+AJ73+AN73+AR73+AV73+AZ73</f>
        <v>100110394</v>
      </c>
      <c r="BE73" s="32">
        <f>I73+M73+Q73+U73+Y73+AC73+AG73+AK73+AO73+AS73+AW73+BA73</f>
        <v>99109324</v>
      </c>
      <c r="BF73" s="32">
        <f>J73+N73+R73+V73+Z73+AD73+AH73+AL73+AP73+AT73+AX73+BB73</f>
        <v>666401572</v>
      </c>
    </row>
    <row r="74" spans="1:58" s="80" customFormat="1" ht="20.25">
      <c r="A74" s="21">
        <v>66</v>
      </c>
      <c r="B74" s="21">
        <v>59</v>
      </c>
      <c r="C74" s="22" t="s">
        <v>152</v>
      </c>
      <c r="D74" s="85" t="s">
        <v>153</v>
      </c>
      <c r="E74" s="84">
        <v>9</v>
      </c>
      <c r="F74" s="83">
        <v>754</v>
      </c>
      <c r="G74" s="31">
        <v>37006802</v>
      </c>
      <c r="H74" s="31">
        <v>7930029</v>
      </c>
      <c r="I74" s="31">
        <v>7850729</v>
      </c>
      <c r="J74" s="31">
        <f>SUM(G74:I74)</f>
        <v>52787560</v>
      </c>
      <c r="K74" s="31">
        <v>37006802</v>
      </c>
      <c r="L74" s="31">
        <v>7930029</v>
      </c>
      <c r="M74" s="31">
        <v>7850729</v>
      </c>
      <c r="N74" s="31">
        <f>SUM(K74:M74)</f>
        <v>52787560</v>
      </c>
      <c r="O74" s="31">
        <v>37006802</v>
      </c>
      <c r="P74" s="31">
        <v>7930029</v>
      </c>
      <c r="Q74" s="31">
        <v>7850729</v>
      </c>
      <c r="R74" s="31">
        <f>SUM(O74:Q74)</f>
        <v>52787560</v>
      </c>
      <c r="S74" s="31">
        <v>37006802</v>
      </c>
      <c r="T74" s="31">
        <v>7930029</v>
      </c>
      <c r="U74" s="31">
        <v>7850729</v>
      </c>
      <c r="V74" s="31">
        <f>SUM(S74:U74)</f>
        <v>52787560</v>
      </c>
      <c r="W74" s="31">
        <v>37006802</v>
      </c>
      <c r="X74" s="31">
        <v>7930029</v>
      </c>
      <c r="Y74" s="31">
        <v>7850729</v>
      </c>
      <c r="Z74" s="31">
        <f>SUM(W74:Y74)</f>
        <v>52787560</v>
      </c>
      <c r="AA74" s="31">
        <v>3364255</v>
      </c>
      <c r="AB74" s="31">
        <v>720912</v>
      </c>
      <c r="AC74" s="82">
        <v>713702</v>
      </c>
      <c r="AD74" s="31">
        <f>SUM(AA74:AC74)</f>
        <v>4798869</v>
      </c>
      <c r="AE74" s="31">
        <v>37006802</v>
      </c>
      <c r="AF74" s="31">
        <v>7930029</v>
      </c>
      <c r="AG74" s="31">
        <v>7850729</v>
      </c>
      <c r="AH74" s="31">
        <f>SUM(AE74:AG74)</f>
        <v>52787560</v>
      </c>
      <c r="AI74" s="31">
        <v>37006802</v>
      </c>
      <c r="AJ74" s="31">
        <v>7930029</v>
      </c>
      <c r="AK74" s="31">
        <v>7850729</v>
      </c>
      <c r="AL74" s="31">
        <f>SUM(AI74:AK74)</f>
        <v>52787560</v>
      </c>
      <c r="AM74" s="31">
        <v>33103904</v>
      </c>
      <c r="AN74" s="31">
        <v>7093693</v>
      </c>
      <c r="AO74" s="82">
        <v>7022757</v>
      </c>
      <c r="AP74" s="31">
        <f>SUM(AM74:AO74)</f>
        <v>47220354</v>
      </c>
      <c r="AQ74" s="31">
        <v>33103904</v>
      </c>
      <c r="AR74" s="31">
        <v>7093693</v>
      </c>
      <c r="AS74" s="82">
        <v>7022757</v>
      </c>
      <c r="AT74" s="31">
        <f>SUM(AQ74:AS74)</f>
        <v>47220354</v>
      </c>
      <c r="AU74" s="31">
        <v>33656269</v>
      </c>
      <c r="AV74" s="31">
        <v>7212057</v>
      </c>
      <c r="AW74" s="82">
        <v>7139962</v>
      </c>
      <c r="AX74" s="31">
        <f>SUM(AU74:AW74)</f>
        <v>48008288</v>
      </c>
      <c r="AY74" s="31">
        <v>33644551</v>
      </c>
      <c r="AZ74" s="31">
        <v>7209546</v>
      </c>
      <c r="BA74" s="31">
        <v>7137450</v>
      </c>
      <c r="BB74" s="31">
        <f>SUM(AY74:BA74)</f>
        <v>47991547</v>
      </c>
      <c r="BC74" s="32">
        <f>G74+K74+O74+S74+W74+AA74+AE74+AI74+AM74+AQ74+AU74+AY74</f>
        <v>395920497</v>
      </c>
      <c r="BD74" s="32">
        <f>H74+L74+P74+T74+X74+AB74+AF74+AJ74+AN74+AR74+AV74+AZ74</f>
        <v>84840104</v>
      </c>
      <c r="BE74" s="32">
        <f>I74+M74+Q74+U74+Y74+AC74+AG74+AK74+AO74+AS74+AW74+BA74</f>
        <v>83991731</v>
      </c>
      <c r="BF74" s="32">
        <f>J74+N74+R74+V74+Z74+AD74+AH74+AL74+AP74+AT74+AX74+BB74</f>
        <v>564752332</v>
      </c>
    </row>
    <row r="75" spans="1:58" s="80" customFormat="1" ht="20.25">
      <c r="A75" s="21">
        <v>67</v>
      </c>
      <c r="B75" s="21">
        <v>19</v>
      </c>
      <c r="C75" s="45" t="s">
        <v>154</v>
      </c>
      <c r="D75" s="85" t="s">
        <v>155</v>
      </c>
      <c r="E75" s="84">
        <v>15</v>
      </c>
      <c r="F75" s="83">
        <v>1069</v>
      </c>
      <c r="G75" s="31">
        <v>60271304</v>
      </c>
      <c r="H75" s="31">
        <v>12915279</v>
      </c>
      <c r="I75" s="31">
        <v>12786127</v>
      </c>
      <c r="J75" s="31">
        <f>SUM(G75:I75)</f>
        <v>85972710</v>
      </c>
      <c r="K75" s="31">
        <v>60271304</v>
      </c>
      <c r="L75" s="31">
        <v>12915279</v>
      </c>
      <c r="M75" s="31">
        <v>12786127</v>
      </c>
      <c r="N75" s="31">
        <f>SUM(K75:M75)</f>
        <v>85972710</v>
      </c>
      <c r="O75" s="31">
        <v>60271304</v>
      </c>
      <c r="P75" s="31">
        <v>12915279</v>
      </c>
      <c r="Q75" s="31">
        <v>12786127</v>
      </c>
      <c r="R75" s="31">
        <f>SUM(O75:Q75)</f>
        <v>85972710</v>
      </c>
      <c r="S75" s="31">
        <v>60271304</v>
      </c>
      <c r="T75" s="31">
        <v>12915279</v>
      </c>
      <c r="U75" s="31">
        <v>12786127</v>
      </c>
      <c r="V75" s="31">
        <f>SUM(S75:U75)</f>
        <v>85972710</v>
      </c>
      <c r="W75" s="31">
        <v>60271304</v>
      </c>
      <c r="X75" s="31">
        <v>12915279</v>
      </c>
      <c r="Y75" s="31">
        <v>12786127</v>
      </c>
      <c r="Z75" s="31">
        <f>SUM(W75:Y75)</f>
        <v>85972710</v>
      </c>
      <c r="AA75" s="31">
        <v>5479209</v>
      </c>
      <c r="AB75" s="31">
        <v>1174116</v>
      </c>
      <c r="AC75" s="82">
        <v>1162375</v>
      </c>
      <c r="AD75" s="31">
        <f>SUM(AA75:AC75)</f>
        <v>7815700</v>
      </c>
      <c r="AE75" s="31">
        <v>60271304</v>
      </c>
      <c r="AF75" s="31">
        <v>12915279</v>
      </c>
      <c r="AG75" s="31">
        <v>12786127</v>
      </c>
      <c r="AH75" s="31">
        <f>SUM(AE75:AG75)</f>
        <v>85972710</v>
      </c>
      <c r="AI75" s="31">
        <v>60271304</v>
      </c>
      <c r="AJ75" s="31">
        <v>12915279</v>
      </c>
      <c r="AK75" s="31">
        <v>12786127</v>
      </c>
      <c r="AL75" s="31">
        <f>SUM(AI75:AK75)</f>
        <v>85972710</v>
      </c>
      <c r="AM75" s="31">
        <v>53914831</v>
      </c>
      <c r="AN75" s="31">
        <v>11553177</v>
      </c>
      <c r="AO75" s="82">
        <v>11437646</v>
      </c>
      <c r="AP75" s="31">
        <f>SUM(AM75:AO75)</f>
        <v>76905654</v>
      </c>
      <c r="AQ75" s="31">
        <v>53914831</v>
      </c>
      <c r="AR75" s="31">
        <v>11553177</v>
      </c>
      <c r="AS75" s="82">
        <v>11437646</v>
      </c>
      <c r="AT75" s="31">
        <f>SUM(AQ75:AS75)</f>
        <v>76905654</v>
      </c>
      <c r="AU75" s="31">
        <v>54814442</v>
      </c>
      <c r="AV75" s="31">
        <v>11745951</v>
      </c>
      <c r="AW75" s="82">
        <v>11628533</v>
      </c>
      <c r="AX75" s="31">
        <f>SUM(AU75:AW75)</f>
        <v>78188926</v>
      </c>
      <c r="AY75" s="31">
        <v>54795359</v>
      </c>
      <c r="AZ75" s="31">
        <v>11741861</v>
      </c>
      <c r="BA75" s="31">
        <v>11624442</v>
      </c>
      <c r="BB75" s="31">
        <f>SUM(AY75:BA75)</f>
        <v>78161662</v>
      </c>
      <c r="BC75" s="32">
        <f>G75+K75+O75+S75+W75+AA75+AE75+AI75+AM75+AQ75+AU75+AY75</f>
        <v>644817800</v>
      </c>
      <c r="BD75" s="32">
        <f>H75+L75+P75+T75+X75+AB75+AF75+AJ75+AN75+AR75+AV75+AZ75</f>
        <v>138175235</v>
      </c>
      <c r="BE75" s="32">
        <f>I75+M75+Q75+U75+Y75+AC75+AG75+AK75+AO75+AS75+AW75+BA75</f>
        <v>136793531</v>
      </c>
      <c r="BF75" s="32">
        <f>J75+N75+R75+V75+Z75+AD75+AH75+AL75+AP75+AT75+AX75+BB75</f>
        <v>919786566</v>
      </c>
    </row>
    <row r="76" spans="1:58" s="80" customFormat="1" ht="20.25">
      <c r="A76" s="21">
        <v>68</v>
      </c>
      <c r="B76" s="86">
        <v>73</v>
      </c>
      <c r="C76" s="46" t="s">
        <v>156</v>
      </c>
      <c r="D76" s="85" t="s">
        <v>157</v>
      </c>
      <c r="E76" s="84">
        <v>5</v>
      </c>
      <c r="F76" s="83">
        <v>230</v>
      </c>
      <c r="G76" s="31">
        <v>23304377</v>
      </c>
      <c r="H76" s="31">
        <v>4993795</v>
      </c>
      <c r="I76" s="31">
        <v>4943857</v>
      </c>
      <c r="J76" s="31">
        <f>SUM(G76:I76)</f>
        <v>33242029</v>
      </c>
      <c r="K76" s="31">
        <v>23304377</v>
      </c>
      <c r="L76" s="31">
        <v>4993795</v>
      </c>
      <c r="M76" s="31">
        <v>4943857</v>
      </c>
      <c r="N76" s="31">
        <f>SUM(K76:M76)</f>
        <v>33242029</v>
      </c>
      <c r="O76" s="31">
        <v>23304377</v>
      </c>
      <c r="P76" s="31">
        <v>4993795</v>
      </c>
      <c r="Q76" s="31">
        <v>4943857</v>
      </c>
      <c r="R76" s="31">
        <f>SUM(O76:Q76)</f>
        <v>33242029</v>
      </c>
      <c r="S76" s="31">
        <v>23304377</v>
      </c>
      <c r="T76" s="31">
        <v>4993795</v>
      </c>
      <c r="U76" s="31">
        <v>4943857</v>
      </c>
      <c r="V76" s="31">
        <f>SUM(S76:U76)</f>
        <v>33242029</v>
      </c>
      <c r="W76" s="31">
        <v>23304376</v>
      </c>
      <c r="X76" s="31">
        <v>4993795</v>
      </c>
      <c r="Y76" s="31">
        <v>4943857</v>
      </c>
      <c r="Z76" s="31">
        <f>SUM(W76:Y76)</f>
        <v>33242028</v>
      </c>
      <c r="AA76" s="31">
        <v>2118580</v>
      </c>
      <c r="AB76" s="31">
        <v>453981</v>
      </c>
      <c r="AC76" s="82">
        <v>449441</v>
      </c>
      <c r="AD76" s="31">
        <f>SUM(AA76:AC76)</f>
        <v>3022002</v>
      </c>
      <c r="AE76" s="31">
        <v>23304376</v>
      </c>
      <c r="AF76" s="31">
        <v>4993795</v>
      </c>
      <c r="AG76" s="31">
        <v>4943857</v>
      </c>
      <c r="AH76" s="31">
        <f>SUM(AE76:AG76)</f>
        <v>33242028</v>
      </c>
      <c r="AI76" s="31">
        <v>23304376</v>
      </c>
      <c r="AJ76" s="31">
        <v>4993795</v>
      </c>
      <c r="AK76" s="31">
        <v>4943857</v>
      </c>
      <c r="AL76" s="31">
        <f>SUM(AI76:AK76)</f>
        <v>33242028</v>
      </c>
      <c r="AM76" s="31">
        <v>20846596</v>
      </c>
      <c r="AN76" s="31">
        <v>4467127</v>
      </c>
      <c r="AO76" s="82">
        <v>4422456</v>
      </c>
      <c r="AP76" s="31">
        <f>SUM(AM76:AO76)</f>
        <v>29736179</v>
      </c>
      <c r="AQ76" s="31">
        <v>20846596</v>
      </c>
      <c r="AR76" s="31">
        <v>4467127</v>
      </c>
      <c r="AS76" s="82">
        <v>4422456</v>
      </c>
      <c r="AT76" s="31">
        <f>SUM(AQ76:AS76)</f>
        <v>29736179</v>
      </c>
      <c r="AU76" s="31">
        <v>21194438</v>
      </c>
      <c r="AV76" s="31">
        <v>4541665</v>
      </c>
      <c r="AW76" s="82">
        <v>4496264</v>
      </c>
      <c r="AX76" s="31">
        <f>SUM(AU76:AW76)</f>
        <v>30232367</v>
      </c>
      <c r="AY76" s="31">
        <v>21187059</v>
      </c>
      <c r="AZ76" s="31">
        <v>4540083</v>
      </c>
      <c r="BA76" s="31">
        <v>4494682</v>
      </c>
      <c r="BB76" s="31">
        <f>SUM(AY76:BA76)</f>
        <v>30221824</v>
      </c>
      <c r="BC76" s="32">
        <f>G76+K76+O76+S76+W76+AA76+AE76+AI76+AM76+AQ76+AU76+AY76</f>
        <v>249323905</v>
      </c>
      <c r="BD76" s="32">
        <f>H76+L76+P76+T76+X76+AB76+AF76+AJ76+AN76+AR76+AV76+AZ76</f>
        <v>53426548</v>
      </c>
      <c r="BE76" s="32">
        <f>I76+M76+Q76+U76+Y76+AC76+AG76+AK76+AO76+AS76+AW76+BA76</f>
        <v>52892298</v>
      </c>
      <c r="BF76" s="32">
        <f>J76+N76+R76+V76+Z76+AD76+AH76+AL76+AP76+AT76+AX76+BB76</f>
        <v>355642751</v>
      </c>
    </row>
    <row r="77" spans="1:58" s="80" customFormat="1" ht="20.25">
      <c r="A77" s="21">
        <v>69</v>
      </c>
      <c r="B77" s="21">
        <v>38</v>
      </c>
      <c r="C77" s="22" t="s">
        <v>158</v>
      </c>
      <c r="D77" s="85" t="s">
        <v>159</v>
      </c>
      <c r="E77" s="84">
        <v>5</v>
      </c>
      <c r="F77" s="83">
        <v>397</v>
      </c>
      <c r="G77" s="31">
        <v>26991266</v>
      </c>
      <c r="H77" s="31">
        <v>5783843</v>
      </c>
      <c r="I77" s="31">
        <v>5726004</v>
      </c>
      <c r="J77" s="31">
        <f>SUM(G77:I77)</f>
        <v>38501113</v>
      </c>
      <c r="K77" s="31">
        <v>26991266</v>
      </c>
      <c r="L77" s="31">
        <v>5783843</v>
      </c>
      <c r="M77" s="31">
        <v>5726004</v>
      </c>
      <c r="N77" s="31">
        <f>SUM(K77:M77)</f>
        <v>38501113</v>
      </c>
      <c r="O77" s="31">
        <v>26991266</v>
      </c>
      <c r="P77" s="31">
        <v>5783843</v>
      </c>
      <c r="Q77" s="31">
        <v>5726004</v>
      </c>
      <c r="R77" s="31">
        <f>SUM(O77:Q77)</f>
        <v>38501113</v>
      </c>
      <c r="S77" s="31">
        <v>26991266</v>
      </c>
      <c r="T77" s="31">
        <v>5783843</v>
      </c>
      <c r="U77" s="31">
        <v>5726004</v>
      </c>
      <c r="V77" s="31">
        <f>SUM(S77:U77)</f>
        <v>38501113</v>
      </c>
      <c r="W77" s="31">
        <v>26991266</v>
      </c>
      <c r="X77" s="31">
        <v>5783843</v>
      </c>
      <c r="Y77" s="31">
        <v>5726004</v>
      </c>
      <c r="Z77" s="31">
        <f>SUM(W77:Y77)</f>
        <v>38501113</v>
      </c>
      <c r="AA77" s="31">
        <v>2453751</v>
      </c>
      <c r="AB77" s="31">
        <v>525804</v>
      </c>
      <c r="AC77" s="82">
        <v>520546</v>
      </c>
      <c r="AD77" s="31">
        <f>SUM(AA77:AC77)</f>
        <v>3500101</v>
      </c>
      <c r="AE77" s="31">
        <v>26991266</v>
      </c>
      <c r="AF77" s="31">
        <v>5783843</v>
      </c>
      <c r="AG77" s="31">
        <v>5726004</v>
      </c>
      <c r="AH77" s="31">
        <f>SUM(AE77:AG77)</f>
        <v>38501113</v>
      </c>
      <c r="AI77" s="31">
        <v>26991266</v>
      </c>
      <c r="AJ77" s="31">
        <v>5783843</v>
      </c>
      <c r="AK77" s="31">
        <v>5726004</v>
      </c>
      <c r="AL77" s="31">
        <f>SUM(AI77:AK77)</f>
        <v>38501113</v>
      </c>
      <c r="AM77" s="31">
        <v>24144650</v>
      </c>
      <c r="AN77" s="31">
        <v>5173853</v>
      </c>
      <c r="AO77" s="82">
        <v>5122115</v>
      </c>
      <c r="AP77" s="31">
        <f>SUM(AM77:AO77)</f>
        <v>34440618</v>
      </c>
      <c r="AQ77" s="31">
        <v>24144650</v>
      </c>
      <c r="AR77" s="31">
        <v>5173853</v>
      </c>
      <c r="AS77" s="82">
        <v>5122115</v>
      </c>
      <c r="AT77" s="31">
        <f>SUM(AQ77:AS77)</f>
        <v>34440618</v>
      </c>
      <c r="AU77" s="31">
        <v>24547522</v>
      </c>
      <c r="AV77" s="31">
        <v>5260183</v>
      </c>
      <c r="AW77" s="82">
        <v>5207599</v>
      </c>
      <c r="AX77" s="31">
        <f>SUM(AU77:AW77)</f>
        <v>35015304</v>
      </c>
      <c r="AY77" s="31">
        <v>24538976</v>
      </c>
      <c r="AZ77" s="31">
        <v>5258351</v>
      </c>
      <c r="BA77" s="31">
        <v>5205768</v>
      </c>
      <c r="BB77" s="31">
        <f>SUM(AY77:BA77)</f>
        <v>35003095</v>
      </c>
      <c r="BC77" s="32">
        <f>G77+K77+O77+S77+W77+AA77+AE77+AI77+AM77+AQ77+AU77+AY77</f>
        <v>288768411</v>
      </c>
      <c r="BD77" s="32">
        <f>H77+L77+P77+T77+X77+AB77+AF77+AJ77+AN77+AR77+AV77+AZ77</f>
        <v>61878945</v>
      </c>
      <c r="BE77" s="32">
        <f>I77+M77+Q77+U77+Y77+AC77+AG77+AK77+AO77+AS77+AW77+BA77</f>
        <v>61260171</v>
      </c>
      <c r="BF77" s="32">
        <f>J77+N77+R77+V77+Z77+AD77+AH77+AL77+AP77+AT77+AX77+BB77</f>
        <v>411907527</v>
      </c>
    </row>
    <row r="78" spans="1:58" s="80" customFormat="1" ht="20.25">
      <c r="A78" s="21">
        <v>70</v>
      </c>
      <c r="B78" s="21">
        <v>60</v>
      </c>
      <c r="C78" s="22" t="s">
        <v>160</v>
      </c>
      <c r="D78" s="85" t="s">
        <v>161</v>
      </c>
      <c r="E78" s="84">
        <v>14</v>
      </c>
      <c r="F78" s="83">
        <v>1136</v>
      </c>
      <c r="G78" s="31">
        <v>55802328</v>
      </c>
      <c r="H78" s="31">
        <v>11957642</v>
      </c>
      <c r="I78" s="31">
        <v>11838066</v>
      </c>
      <c r="J78" s="31">
        <f>SUM(G78:I78)</f>
        <v>79598036</v>
      </c>
      <c r="K78" s="31">
        <v>55802328</v>
      </c>
      <c r="L78" s="31">
        <v>11957642</v>
      </c>
      <c r="M78" s="31">
        <v>11838066</v>
      </c>
      <c r="N78" s="31">
        <f>SUM(K78:M78)</f>
        <v>79598036</v>
      </c>
      <c r="O78" s="31">
        <v>55802328</v>
      </c>
      <c r="P78" s="31">
        <v>11957642</v>
      </c>
      <c r="Q78" s="31">
        <v>11838066</v>
      </c>
      <c r="R78" s="31">
        <f>SUM(O78:Q78)</f>
        <v>79598036</v>
      </c>
      <c r="S78" s="31">
        <v>55802328</v>
      </c>
      <c r="T78" s="31">
        <v>11957642</v>
      </c>
      <c r="U78" s="31">
        <v>11838066</v>
      </c>
      <c r="V78" s="31">
        <f>SUM(S78:U78)</f>
        <v>79598036</v>
      </c>
      <c r="W78" s="31">
        <v>55802331</v>
      </c>
      <c r="X78" s="31">
        <v>11957642</v>
      </c>
      <c r="Y78" s="31">
        <v>11838066</v>
      </c>
      <c r="Z78" s="31">
        <f>SUM(W78:Y78)</f>
        <v>79598039</v>
      </c>
      <c r="AA78" s="31">
        <v>5072939</v>
      </c>
      <c r="AB78" s="31">
        <v>1087058</v>
      </c>
      <c r="AC78" s="82">
        <v>1076187</v>
      </c>
      <c r="AD78" s="31">
        <f>SUM(AA78:AC78)</f>
        <v>7236184</v>
      </c>
      <c r="AE78" s="31">
        <v>55802331</v>
      </c>
      <c r="AF78" s="31">
        <v>11957642</v>
      </c>
      <c r="AG78" s="31">
        <v>11838066</v>
      </c>
      <c r="AH78" s="31">
        <f>SUM(AE78:AG78)</f>
        <v>79598039</v>
      </c>
      <c r="AI78" s="31">
        <v>55802331</v>
      </c>
      <c r="AJ78" s="31">
        <v>11957642</v>
      </c>
      <c r="AK78" s="31">
        <v>11838066</v>
      </c>
      <c r="AL78" s="31">
        <f>SUM(AI78:AK78)</f>
        <v>79598039</v>
      </c>
      <c r="AM78" s="31">
        <v>49917176</v>
      </c>
      <c r="AN78" s="31">
        <v>10696537</v>
      </c>
      <c r="AO78" s="82">
        <v>10589572</v>
      </c>
      <c r="AP78" s="31">
        <f>SUM(AM78:AO78)</f>
        <v>71203285</v>
      </c>
      <c r="AQ78" s="31">
        <v>49917176</v>
      </c>
      <c r="AR78" s="31">
        <v>10696537</v>
      </c>
      <c r="AS78" s="82">
        <v>10589572</v>
      </c>
      <c r="AT78" s="31">
        <f>SUM(AQ78:AS78)</f>
        <v>71203285</v>
      </c>
      <c r="AU78" s="31">
        <v>50750083</v>
      </c>
      <c r="AV78" s="31">
        <v>10875017</v>
      </c>
      <c r="AW78" s="82">
        <v>10766305</v>
      </c>
      <c r="AX78" s="31">
        <f>SUM(AU78:AW78)</f>
        <v>72391405</v>
      </c>
      <c r="AY78" s="31">
        <v>50732414</v>
      </c>
      <c r="AZ78" s="31">
        <v>10871230</v>
      </c>
      <c r="BA78" s="31">
        <v>10762518</v>
      </c>
      <c r="BB78" s="31">
        <f>SUM(AY78:BA78)</f>
        <v>72366162</v>
      </c>
      <c r="BC78" s="32">
        <f>G78+K78+O78+S78+W78+AA78+AE78+AI78+AM78+AQ78+AU78+AY78</f>
        <v>597006093</v>
      </c>
      <c r="BD78" s="32">
        <f>H78+L78+P78+T78+X78+AB78+AF78+AJ78+AN78+AR78+AV78+AZ78</f>
        <v>127929873</v>
      </c>
      <c r="BE78" s="32">
        <f>I78+M78+Q78+U78+Y78+AC78+AG78+AK78+AO78+AS78+AW78+BA78</f>
        <v>126650616</v>
      </c>
      <c r="BF78" s="32">
        <f>J78+N78+R78+V78+Z78+AD78+AH78+AL78+AP78+AT78+AX78+BB78</f>
        <v>851586582</v>
      </c>
    </row>
    <row r="79" spans="1:58" s="80" customFormat="1" ht="20.25">
      <c r="A79" s="21">
        <v>71</v>
      </c>
      <c r="B79" s="21">
        <v>29</v>
      </c>
      <c r="C79" s="22" t="s">
        <v>162</v>
      </c>
      <c r="D79" s="85" t="s">
        <v>163</v>
      </c>
      <c r="E79" s="84">
        <v>19</v>
      </c>
      <c r="F79" s="83">
        <v>1599</v>
      </c>
      <c r="G79" s="31">
        <v>99870789</v>
      </c>
      <c r="H79" s="31">
        <v>21400883</v>
      </c>
      <c r="I79" s="31">
        <v>21186875</v>
      </c>
      <c r="J79" s="31">
        <f>SUM(G79:I79)</f>
        <v>142458547</v>
      </c>
      <c r="K79" s="31">
        <v>99870789</v>
      </c>
      <c r="L79" s="31">
        <v>21400883</v>
      </c>
      <c r="M79" s="31">
        <v>21186875</v>
      </c>
      <c r="N79" s="31">
        <f>SUM(K79:M79)</f>
        <v>142458547</v>
      </c>
      <c r="O79" s="31">
        <v>99870789</v>
      </c>
      <c r="P79" s="31">
        <v>21400883</v>
      </c>
      <c r="Q79" s="31">
        <v>21186875</v>
      </c>
      <c r="R79" s="31">
        <f>SUM(O79:Q79)</f>
        <v>142458547</v>
      </c>
      <c r="S79" s="31">
        <v>99870789</v>
      </c>
      <c r="T79" s="31">
        <v>21400883</v>
      </c>
      <c r="U79" s="31">
        <v>21186875</v>
      </c>
      <c r="V79" s="31">
        <f>SUM(S79:U79)</f>
        <v>142458547</v>
      </c>
      <c r="W79" s="31">
        <v>99870788</v>
      </c>
      <c r="X79" s="31">
        <v>21400883</v>
      </c>
      <c r="Y79" s="31">
        <v>21186875</v>
      </c>
      <c r="Z79" s="31">
        <f>SUM(W79:Y79)</f>
        <v>142458546</v>
      </c>
      <c r="AA79" s="31">
        <v>9079163</v>
      </c>
      <c r="AB79" s="31">
        <v>1945535</v>
      </c>
      <c r="AC79" s="82">
        <v>1926079</v>
      </c>
      <c r="AD79" s="31">
        <f>SUM(AA79:AC79)</f>
        <v>12950777</v>
      </c>
      <c r="AE79" s="31">
        <v>99870788</v>
      </c>
      <c r="AF79" s="31">
        <v>21400883</v>
      </c>
      <c r="AG79" s="31">
        <v>21186875</v>
      </c>
      <c r="AH79" s="31">
        <f>SUM(AE79:AG79)</f>
        <v>142458546</v>
      </c>
      <c r="AI79" s="31">
        <v>99870788</v>
      </c>
      <c r="AJ79" s="31">
        <v>21400883</v>
      </c>
      <c r="AK79" s="31">
        <v>21186875</v>
      </c>
      <c r="AL79" s="31">
        <f>SUM(AI79:AK79)</f>
        <v>142458546</v>
      </c>
      <c r="AM79" s="31">
        <v>89337983</v>
      </c>
      <c r="AN79" s="31">
        <v>19143852</v>
      </c>
      <c r="AO79" s="82">
        <v>18952415</v>
      </c>
      <c r="AP79" s="31">
        <f>SUM(AM79:AO79)</f>
        <v>127434250</v>
      </c>
      <c r="AQ79" s="31">
        <v>89337983</v>
      </c>
      <c r="AR79" s="31">
        <v>19143852</v>
      </c>
      <c r="AS79" s="82">
        <v>18952415</v>
      </c>
      <c r="AT79" s="31">
        <f>SUM(AQ79:AS79)</f>
        <v>127434250</v>
      </c>
      <c r="AU79" s="31">
        <v>90828657</v>
      </c>
      <c r="AV79" s="31">
        <v>19463282</v>
      </c>
      <c r="AW79" s="82">
        <v>19268717</v>
      </c>
      <c r="AX79" s="31">
        <f>SUM(AU79:AW79)</f>
        <v>129560656</v>
      </c>
      <c r="AY79" s="31">
        <v>90797035</v>
      </c>
      <c r="AZ79" s="31">
        <v>19456504</v>
      </c>
      <c r="BA79" s="31">
        <v>19261939</v>
      </c>
      <c r="BB79" s="31">
        <f>SUM(AY79:BA79)</f>
        <v>129515478</v>
      </c>
      <c r="BC79" s="32">
        <f>G79+K79+O79+S79+W79+AA79+AE79+AI79+AM79+AQ79+AU79+AY79</f>
        <v>1068476341</v>
      </c>
      <c r="BD79" s="32">
        <f>H79+L79+P79+T79+X79+AB79+AF79+AJ79+AN79+AR79+AV79+AZ79</f>
        <v>228959206</v>
      </c>
      <c r="BE79" s="32">
        <f>I79+M79+Q79+U79+Y79+AC79+AG79+AK79+AO79+AS79+AW79+BA79</f>
        <v>226669690</v>
      </c>
      <c r="BF79" s="32">
        <f>J79+N79+R79+V79+Z79+AD79+AH79+AL79+AP79+AT79+AX79+BB79</f>
        <v>1524105237</v>
      </c>
    </row>
    <row r="80" spans="1:58" s="80" customFormat="1" ht="20.25">
      <c r="A80" s="21">
        <v>72</v>
      </c>
      <c r="B80" s="21">
        <v>48</v>
      </c>
      <c r="C80" s="22" t="s">
        <v>164</v>
      </c>
      <c r="D80" s="85" t="s">
        <v>165</v>
      </c>
      <c r="E80" s="84">
        <f>8+2</f>
        <v>10</v>
      </c>
      <c r="F80" s="83">
        <v>629</v>
      </c>
      <c r="G80" s="31">
        <v>47182329</v>
      </c>
      <c r="H80" s="31">
        <v>10110499</v>
      </c>
      <c r="I80" s="31">
        <v>10009394</v>
      </c>
      <c r="J80" s="31">
        <f>SUM(G80:I80)</f>
        <v>67302222</v>
      </c>
      <c r="K80" s="31">
        <v>47182329</v>
      </c>
      <c r="L80" s="31">
        <v>10110499</v>
      </c>
      <c r="M80" s="31">
        <v>10009394</v>
      </c>
      <c r="N80" s="31">
        <f>SUM(K80:M80)</f>
        <v>67302222</v>
      </c>
      <c r="O80" s="31">
        <v>47182329</v>
      </c>
      <c r="P80" s="31">
        <v>10110499</v>
      </c>
      <c r="Q80" s="31">
        <v>10009394</v>
      </c>
      <c r="R80" s="31">
        <f>SUM(O80:Q80)</f>
        <v>67302222</v>
      </c>
      <c r="S80" s="31">
        <v>47182329</v>
      </c>
      <c r="T80" s="31">
        <v>10110499</v>
      </c>
      <c r="U80" s="31">
        <v>10009394</v>
      </c>
      <c r="V80" s="31">
        <f>SUM(S80:U80)</f>
        <v>67302222</v>
      </c>
      <c r="W80" s="31">
        <v>47182329</v>
      </c>
      <c r="X80" s="31">
        <v>10110499</v>
      </c>
      <c r="Y80" s="31">
        <v>10009394</v>
      </c>
      <c r="Z80" s="31">
        <f>SUM(W80:Y80)</f>
        <v>67302222</v>
      </c>
      <c r="AA80" s="31">
        <v>4289303</v>
      </c>
      <c r="AB80" s="31">
        <v>919136</v>
      </c>
      <c r="AC80" s="82">
        <v>909945</v>
      </c>
      <c r="AD80" s="31">
        <f>SUM(AA80:AC80)</f>
        <v>6118384</v>
      </c>
      <c r="AE80" s="31">
        <v>47182329</v>
      </c>
      <c r="AF80" s="31">
        <v>10110499</v>
      </c>
      <c r="AG80" s="31">
        <v>10009394</v>
      </c>
      <c r="AH80" s="31">
        <f>SUM(AE80:AG80)</f>
        <v>67302222</v>
      </c>
      <c r="AI80" s="31">
        <v>47182329</v>
      </c>
      <c r="AJ80" s="31">
        <v>10110499</v>
      </c>
      <c r="AK80" s="31">
        <v>10009394</v>
      </c>
      <c r="AL80" s="31">
        <f>SUM(AI80:AK80)</f>
        <v>67302222</v>
      </c>
      <c r="AM80" s="31">
        <v>42206276</v>
      </c>
      <c r="AN80" s="31">
        <v>9044201</v>
      </c>
      <c r="AO80" s="82">
        <v>8953760</v>
      </c>
      <c r="AP80" s="31">
        <f>SUM(AM80:AO80)</f>
        <v>60204237</v>
      </c>
      <c r="AQ80" s="31">
        <v>42206276</v>
      </c>
      <c r="AR80" s="31">
        <v>9044201</v>
      </c>
      <c r="AS80" s="82">
        <v>8953760</v>
      </c>
      <c r="AT80" s="31">
        <f>SUM(AQ80:AS80)</f>
        <v>60204237</v>
      </c>
      <c r="AU80" s="31">
        <v>42910521</v>
      </c>
      <c r="AV80" s="31">
        <v>9195111</v>
      </c>
      <c r="AW80" s="82">
        <v>9103192</v>
      </c>
      <c r="AX80" s="31">
        <f>SUM(AU80:AW80)</f>
        <v>61208824</v>
      </c>
      <c r="AY80" s="31">
        <v>42895581</v>
      </c>
      <c r="AZ80" s="31">
        <v>9191909</v>
      </c>
      <c r="BA80" s="31">
        <v>9099990</v>
      </c>
      <c r="BB80" s="31">
        <f>SUM(AY80:BA80)</f>
        <v>61187480</v>
      </c>
      <c r="BC80" s="32">
        <f>G80+K80+O80+S80+W80+AA80+AE80+AI80+AM80+AQ80+AU80+AY80</f>
        <v>504784260</v>
      </c>
      <c r="BD80" s="32">
        <f>H80+L80+P80+T80+X80+AB80+AF80+AJ80+AN80+AR80+AV80+AZ80</f>
        <v>108168051</v>
      </c>
      <c r="BE80" s="32">
        <f>I80+M80+Q80+U80+Y80+AC80+AG80+AK80+AO80+AS80+AW80+BA80</f>
        <v>107086405</v>
      </c>
      <c r="BF80" s="32">
        <f>J80+N80+R80+V80+Z80+AD80+AH80+AL80+AP80+AT80+AX80+BB80</f>
        <v>720038716</v>
      </c>
    </row>
    <row r="81" spans="1:58" s="80" customFormat="1" ht="20.25">
      <c r="A81" s="21">
        <v>73</v>
      </c>
      <c r="B81" s="21">
        <v>33</v>
      </c>
      <c r="C81" s="22" t="s">
        <v>166</v>
      </c>
      <c r="D81" s="85" t="s">
        <v>167</v>
      </c>
      <c r="E81" s="84">
        <v>14</v>
      </c>
      <c r="F81" s="83">
        <v>979</v>
      </c>
      <c r="G81" s="31">
        <v>56290089</v>
      </c>
      <c r="H81" s="31">
        <v>12062162</v>
      </c>
      <c r="I81" s="31">
        <v>11941541</v>
      </c>
      <c r="J81" s="31">
        <f>SUM(G81:I81)</f>
        <v>80293792</v>
      </c>
      <c r="K81" s="31">
        <v>56290089</v>
      </c>
      <c r="L81" s="31">
        <v>12062162</v>
      </c>
      <c r="M81" s="31">
        <v>11941541</v>
      </c>
      <c r="N81" s="31">
        <f>SUM(K81:M81)</f>
        <v>80293792</v>
      </c>
      <c r="O81" s="31">
        <v>56290089</v>
      </c>
      <c r="P81" s="31">
        <v>12062162</v>
      </c>
      <c r="Q81" s="31">
        <v>11941541</v>
      </c>
      <c r="R81" s="31">
        <f>SUM(O81:Q81)</f>
        <v>80293792</v>
      </c>
      <c r="S81" s="31">
        <v>56290089</v>
      </c>
      <c r="T81" s="31">
        <v>12062162</v>
      </c>
      <c r="U81" s="31">
        <v>11941541</v>
      </c>
      <c r="V81" s="31">
        <f>SUM(S81:U81)</f>
        <v>80293792</v>
      </c>
      <c r="W81" s="31">
        <v>56290089</v>
      </c>
      <c r="X81" s="31">
        <v>12062162</v>
      </c>
      <c r="Y81" s="31">
        <v>11941541</v>
      </c>
      <c r="Z81" s="31">
        <f>SUM(W81:Y81)</f>
        <v>80293792</v>
      </c>
      <c r="AA81" s="31">
        <v>5117281</v>
      </c>
      <c r="AB81" s="31">
        <v>1096560</v>
      </c>
      <c r="AC81" s="82">
        <v>1085594</v>
      </c>
      <c r="AD81" s="31">
        <f>SUM(AA81:AC81)</f>
        <v>7299435</v>
      </c>
      <c r="AE81" s="31">
        <v>56290089</v>
      </c>
      <c r="AF81" s="31">
        <v>12062162</v>
      </c>
      <c r="AG81" s="31">
        <v>11941541</v>
      </c>
      <c r="AH81" s="31">
        <f>SUM(AE81:AG81)</f>
        <v>80293792</v>
      </c>
      <c r="AI81" s="31">
        <v>56290089</v>
      </c>
      <c r="AJ81" s="31">
        <v>12062162</v>
      </c>
      <c r="AK81" s="31">
        <v>11941541</v>
      </c>
      <c r="AL81" s="31">
        <f>SUM(AI81:AK81)</f>
        <v>80293792</v>
      </c>
      <c r="AM81" s="31">
        <v>50353493</v>
      </c>
      <c r="AN81" s="31">
        <v>10790034</v>
      </c>
      <c r="AO81" s="82">
        <v>10682134</v>
      </c>
      <c r="AP81" s="31">
        <f>SUM(AM81:AO81)</f>
        <v>71825661</v>
      </c>
      <c r="AQ81" s="31">
        <v>50353493</v>
      </c>
      <c r="AR81" s="31">
        <v>10790034</v>
      </c>
      <c r="AS81" s="82">
        <v>10682134</v>
      </c>
      <c r="AT81" s="31">
        <f>SUM(AQ81:AS81)</f>
        <v>71825661</v>
      </c>
      <c r="AU81" s="31">
        <v>51193680</v>
      </c>
      <c r="AV81" s="31">
        <v>10970074</v>
      </c>
      <c r="AW81" s="82">
        <v>10860411</v>
      </c>
      <c r="AX81" s="31">
        <f>SUM(AU81:AW81)</f>
        <v>73024165</v>
      </c>
      <c r="AY81" s="31">
        <v>51175857</v>
      </c>
      <c r="AZ81" s="31">
        <v>10966253</v>
      </c>
      <c r="BA81" s="31">
        <v>10856591</v>
      </c>
      <c r="BB81" s="31">
        <f>SUM(AY81:BA81)</f>
        <v>72998701</v>
      </c>
      <c r="BC81" s="32">
        <f>G81+K81+O81+S81+W81+AA81+AE81+AI81+AM81+AQ81+AU81+AY81</f>
        <v>602224427</v>
      </c>
      <c r="BD81" s="32">
        <f>H81+L81+P81+T81+X81+AB81+AF81+AJ81+AN81+AR81+AV81+AZ81</f>
        <v>129048089</v>
      </c>
      <c r="BE81" s="32">
        <f>I81+M81+Q81+U81+Y81+AC81+AG81+AK81+AO81+AS81+AW81+BA81</f>
        <v>127757651</v>
      </c>
      <c r="BF81" s="32">
        <f>J81+N81+R81+V81+Z81+AD81+AH81+AL81+AP81+AT81+AX81+BB81</f>
        <v>859030167</v>
      </c>
    </row>
    <row r="82" spans="1:58" s="80" customFormat="1" ht="20.25">
      <c r="A82" s="21">
        <v>74</v>
      </c>
      <c r="B82" s="21">
        <v>28</v>
      </c>
      <c r="C82" s="22" t="s">
        <v>168</v>
      </c>
      <c r="D82" s="85" t="s">
        <v>169</v>
      </c>
      <c r="E82" s="84">
        <v>16</v>
      </c>
      <c r="F82" s="83">
        <v>1040</v>
      </c>
      <c r="G82" s="31">
        <v>66152736</v>
      </c>
      <c r="H82" s="31">
        <v>14175586</v>
      </c>
      <c r="I82" s="31">
        <v>14033831</v>
      </c>
      <c r="J82" s="31">
        <f>SUM(G82:I82)</f>
        <v>94362153</v>
      </c>
      <c r="K82" s="31">
        <v>66152736</v>
      </c>
      <c r="L82" s="31">
        <v>14175586</v>
      </c>
      <c r="M82" s="31">
        <v>14033831</v>
      </c>
      <c r="N82" s="31">
        <f>SUM(K82:M82)</f>
        <v>94362153</v>
      </c>
      <c r="O82" s="31">
        <v>66152736</v>
      </c>
      <c r="P82" s="31">
        <v>14175586</v>
      </c>
      <c r="Q82" s="31">
        <v>14033831</v>
      </c>
      <c r="R82" s="31">
        <f>SUM(O82:Q82)</f>
        <v>94362153</v>
      </c>
      <c r="S82" s="31">
        <v>66152736</v>
      </c>
      <c r="T82" s="31">
        <v>14175586</v>
      </c>
      <c r="U82" s="31">
        <v>14033831</v>
      </c>
      <c r="V82" s="31">
        <f>SUM(S82:U82)</f>
        <v>94362153</v>
      </c>
      <c r="W82" s="31">
        <v>66152735</v>
      </c>
      <c r="X82" s="31">
        <v>14175586</v>
      </c>
      <c r="Y82" s="31">
        <v>14033831</v>
      </c>
      <c r="Z82" s="31">
        <f>SUM(W82:Y82)</f>
        <v>94362152</v>
      </c>
      <c r="AA82" s="31">
        <v>6013885</v>
      </c>
      <c r="AB82" s="31">
        <v>1288690</v>
      </c>
      <c r="AC82" s="82">
        <v>1275802</v>
      </c>
      <c r="AD82" s="31">
        <f>SUM(AA82:AC82)</f>
        <v>8578377</v>
      </c>
      <c r="AE82" s="31">
        <v>66152735</v>
      </c>
      <c r="AF82" s="31">
        <v>14175586</v>
      </c>
      <c r="AG82" s="31">
        <v>14033831</v>
      </c>
      <c r="AH82" s="31">
        <f>SUM(AE82:AG82)</f>
        <v>94362152</v>
      </c>
      <c r="AI82" s="31">
        <v>66152735</v>
      </c>
      <c r="AJ82" s="31">
        <v>14175586</v>
      </c>
      <c r="AK82" s="31">
        <v>14033831</v>
      </c>
      <c r="AL82" s="31">
        <f>SUM(AI82:AK82)</f>
        <v>94362152</v>
      </c>
      <c r="AM82" s="31">
        <v>59175981</v>
      </c>
      <c r="AN82" s="31">
        <v>12680567</v>
      </c>
      <c r="AO82" s="82">
        <v>12553762</v>
      </c>
      <c r="AP82" s="31">
        <f>SUM(AM82:AO82)</f>
        <v>84410310</v>
      </c>
      <c r="AQ82" s="31">
        <v>59175981</v>
      </c>
      <c r="AR82" s="31">
        <v>12680567</v>
      </c>
      <c r="AS82" s="82">
        <v>12553762</v>
      </c>
      <c r="AT82" s="31">
        <f>SUM(AQ82:AS82)</f>
        <v>84410310</v>
      </c>
      <c r="AU82" s="31">
        <v>60163379</v>
      </c>
      <c r="AV82" s="31">
        <v>12892152</v>
      </c>
      <c r="AW82" s="82">
        <v>12763275</v>
      </c>
      <c r="AX82" s="31">
        <f>SUM(AU82:AW82)</f>
        <v>85818806</v>
      </c>
      <c r="AY82" s="31">
        <v>60142433</v>
      </c>
      <c r="AZ82" s="31">
        <v>12887662</v>
      </c>
      <c r="BA82" s="31">
        <v>12758785</v>
      </c>
      <c r="BB82" s="31">
        <f>SUM(AY82:BA82)</f>
        <v>85788880</v>
      </c>
      <c r="BC82" s="32">
        <f>G82+K82+O82+S82+W82+AA82+AE82+AI82+AM82+AQ82+AU82+AY82</f>
        <v>707740808</v>
      </c>
      <c r="BD82" s="32">
        <f>H82+L82+P82+T82+X82+AB82+AF82+AJ82+AN82+AR82+AV82+AZ82</f>
        <v>151658740</v>
      </c>
      <c r="BE82" s="32">
        <f>I82+M82+Q82+U82+Y82+AC82+AG82+AK82+AO82+AS82+AW82+BA82</f>
        <v>150142203</v>
      </c>
      <c r="BF82" s="32">
        <f>J82+N82+R82+V82+Z82+AD82+AH82+AL82+AP82+AT82+AX82+BB82</f>
        <v>1009541751</v>
      </c>
    </row>
    <row r="83" spans="1:58" s="80" customFormat="1" ht="20.25">
      <c r="A83" s="21">
        <v>75</v>
      </c>
      <c r="B83" s="21">
        <v>43</v>
      </c>
      <c r="C83" s="22" t="s">
        <v>170</v>
      </c>
      <c r="D83" s="85" t="s">
        <v>171</v>
      </c>
      <c r="E83" s="84">
        <v>8</v>
      </c>
      <c r="F83" s="83">
        <v>694</v>
      </c>
      <c r="G83" s="31">
        <v>48320887</v>
      </c>
      <c r="H83" s="31">
        <v>10354478</v>
      </c>
      <c r="I83" s="31">
        <v>10250930</v>
      </c>
      <c r="J83" s="31">
        <f>SUM(G83:I83)</f>
        <v>68926295</v>
      </c>
      <c r="K83" s="31">
        <v>48320887</v>
      </c>
      <c r="L83" s="31">
        <v>10354478</v>
      </c>
      <c r="M83" s="31">
        <v>10250930</v>
      </c>
      <c r="N83" s="31">
        <f>SUM(K83:M83)</f>
        <v>68926295</v>
      </c>
      <c r="O83" s="31">
        <v>48320887</v>
      </c>
      <c r="P83" s="31">
        <v>10354478</v>
      </c>
      <c r="Q83" s="31">
        <v>10250930</v>
      </c>
      <c r="R83" s="31">
        <f>SUM(O83:Q83)</f>
        <v>68926295</v>
      </c>
      <c r="S83" s="31">
        <v>48320887</v>
      </c>
      <c r="T83" s="31">
        <v>10354478</v>
      </c>
      <c r="U83" s="31">
        <v>10250930</v>
      </c>
      <c r="V83" s="31">
        <f>SUM(S83:U83)</f>
        <v>68926295</v>
      </c>
      <c r="W83" s="31">
        <v>48320887</v>
      </c>
      <c r="X83" s="31">
        <v>10354476</v>
      </c>
      <c r="Y83" s="31">
        <v>10250931</v>
      </c>
      <c r="Z83" s="31">
        <f>SUM(W83:Y83)</f>
        <v>68926294</v>
      </c>
      <c r="AA83" s="31">
        <v>4392808</v>
      </c>
      <c r="AB83" s="31">
        <v>941316</v>
      </c>
      <c r="AC83" s="82">
        <v>931903</v>
      </c>
      <c r="AD83" s="31">
        <f>SUM(AA83:AC83)</f>
        <v>6266027</v>
      </c>
      <c r="AE83" s="31">
        <v>48320887</v>
      </c>
      <c r="AF83" s="31">
        <v>10354476</v>
      </c>
      <c r="AG83" s="31">
        <v>10250931</v>
      </c>
      <c r="AH83" s="31">
        <f>SUM(AE83:AG83)</f>
        <v>68926294</v>
      </c>
      <c r="AI83" s="31">
        <v>48320887</v>
      </c>
      <c r="AJ83" s="31">
        <v>10354476</v>
      </c>
      <c r="AK83" s="31">
        <v>10250931</v>
      </c>
      <c r="AL83" s="31">
        <f>SUM(AI83:AK83)</f>
        <v>68926294</v>
      </c>
      <c r="AM83" s="31">
        <v>43224757</v>
      </c>
      <c r="AN83" s="31">
        <v>9262447</v>
      </c>
      <c r="AO83" s="82">
        <v>9169824</v>
      </c>
      <c r="AP83" s="31">
        <f>SUM(AM83:AO83)</f>
        <v>61657028</v>
      </c>
      <c r="AQ83" s="31">
        <v>43224757</v>
      </c>
      <c r="AR83" s="31">
        <v>9262447</v>
      </c>
      <c r="AS83" s="82">
        <v>9169824</v>
      </c>
      <c r="AT83" s="31">
        <f>SUM(AQ83:AS83)</f>
        <v>61657028</v>
      </c>
      <c r="AU83" s="31">
        <v>43945996</v>
      </c>
      <c r="AV83" s="31">
        <v>9416999</v>
      </c>
      <c r="AW83" s="82">
        <v>9322861</v>
      </c>
      <c r="AX83" s="31">
        <f>SUM(AU83:AW83)</f>
        <v>62685856</v>
      </c>
      <c r="AY83" s="31">
        <v>43930696</v>
      </c>
      <c r="AZ83" s="31">
        <v>9413719</v>
      </c>
      <c r="BA83" s="31">
        <v>9319582</v>
      </c>
      <c r="BB83" s="31">
        <f>SUM(AY83:BA83)</f>
        <v>62663997</v>
      </c>
      <c r="BC83" s="32">
        <f>G83+K83+O83+S83+W83+AA83+AE83+AI83+AM83+AQ83+AU83+AY83</f>
        <v>516965223</v>
      </c>
      <c r="BD83" s="32">
        <f>H83+L83+P83+T83+X83+AB83+AF83+AJ83+AN83+AR83+AV83+AZ83</f>
        <v>110778268</v>
      </c>
      <c r="BE83" s="32">
        <f>I83+M83+Q83+U83+Y83+AC83+AG83+AK83+AO83+AS83+AW83+BA83</f>
        <v>109670507</v>
      </c>
      <c r="BF83" s="32">
        <f>J83+N83+R83+V83+Z83+AD83+AH83+AL83+AP83+AT83+AX83+BB83</f>
        <v>737413998</v>
      </c>
    </row>
    <row r="84" spans="1:58" s="80" customFormat="1" ht="27.75" customHeight="1">
      <c r="A84" s="47"/>
      <c r="B84" s="47"/>
      <c r="C84" s="48" t="s">
        <v>172</v>
      </c>
      <c r="D84" s="48"/>
      <c r="E84" s="81">
        <f>SUM(E9:E83)</f>
        <v>826</v>
      </c>
      <c r="F84" s="81">
        <f>SUM(F9:F83)</f>
        <v>58194</v>
      </c>
      <c r="G84" s="51">
        <f>SUM(G9:G83)</f>
        <v>3844225000</v>
      </c>
      <c r="H84" s="51">
        <f>SUM(H9:H83)</f>
        <v>823762500</v>
      </c>
      <c r="I84" s="51">
        <f>SUM(I9:I83)</f>
        <v>815524900</v>
      </c>
      <c r="J84" s="51">
        <f>SUM(J9:J83)</f>
        <v>5483512400</v>
      </c>
      <c r="K84" s="51">
        <f>SUM(K9:K83)</f>
        <v>3844225000</v>
      </c>
      <c r="L84" s="51">
        <f>SUM(L9:L83)</f>
        <v>823762500</v>
      </c>
      <c r="M84" s="51">
        <f>SUM(M9:M83)</f>
        <v>815524900</v>
      </c>
      <c r="N84" s="51">
        <f>SUM(N9:N83)</f>
        <v>5483512400</v>
      </c>
      <c r="O84" s="51">
        <f>SUM(O9:O83)</f>
        <v>3844225000</v>
      </c>
      <c r="P84" s="51">
        <f>SUM(P9:P83)</f>
        <v>823762500</v>
      </c>
      <c r="Q84" s="51">
        <f>SUM(Q9:Q83)</f>
        <v>815524900</v>
      </c>
      <c r="R84" s="51">
        <f>SUM(R9:R83)</f>
        <v>5483512400</v>
      </c>
      <c r="S84" s="51">
        <f>SUM(S9:S83)</f>
        <v>3844225000</v>
      </c>
      <c r="T84" s="51">
        <f>SUM(T9:T83)</f>
        <v>823762500</v>
      </c>
      <c r="U84" s="51">
        <f>SUM(U9:U83)</f>
        <v>815524900</v>
      </c>
      <c r="V84" s="51">
        <f>SUM(V9:V83)</f>
        <v>5483512400</v>
      </c>
      <c r="W84" s="51">
        <f>SUM(W9:W83)</f>
        <v>3844225000</v>
      </c>
      <c r="X84" s="51">
        <f>SUM(X9:X83)</f>
        <v>823762500</v>
      </c>
      <c r="Y84" s="51">
        <f>SUM(Y9:Y83)</f>
        <v>815524900</v>
      </c>
      <c r="Z84" s="51">
        <f>SUM(Z9:Z83)</f>
        <v>5483512400</v>
      </c>
      <c r="AA84" s="51">
        <f>SUM(AA9:AA83)</f>
        <v>349475000</v>
      </c>
      <c r="AB84" s="51">
        <f>SUM(AB9:AB83)</f>
        <v>74887500</v>
      </c>
      <c r="AC84" s="51">
        <f>SUM(AC9:AC83)</f>
        <v>74138600</v>
      </c>
      <c r="AD84" s="51">
        <f>SUM(AD9:AD83)</f>
        <v>498501100</v>
      </c>
      <c r="AE84" s="51">
        <f>SUM(AE9:AE83)</f>
        <v>3844225000</v>
      </c>
      <c r="AF84" s="51">
        <f>SUM(AF9:AF83)</f>
        <v>823762500</v>
      </c>
      <c r="AG84" s="51">
        <f>SUM(AG9:AG83)</f>
        <v>815524900</v>
      </c>
      <c r="AH84" s="31">
        <f>SUM(AE84:AG84)</f>
        <v>5483512400</v>
      </c>
      <c r="AI84" s="51">
        <f>SUM(AI9:AI83)</f>
        <v>3844225000</v>
      </c>
      <c r="AJ84" s="51">
        <f>SUM(AJ9:AJ83)</f>
        <v>823762500</v>
      </c>
      <c r="AK84" s="51">
        <f>SUM(AK9:AK83)</f>
        <v>815524900</v>
      </c>
      <c r="AL84" s="31">
        <f>SUM(AI84:AK84)</f>
        <v>5483512400</v>
      </c>
      <c r="AM84" s="63">
        <f>SUM(AM9:AM83)</f>
        <v>3438796400</v>
      </c>
      <c r="AN84" s="63">
        <f>SUM(AN9:AN83)</f>
        <v>736884900</v>
      </c>
      <c r="AO84" s="63">
        <f>SUM(AO9:AO83)</f>
        <v>729516100</v>
      </c>
      <c r="AP84" s="63">
        <f>SUM(AP9:AP83)</f>
        <v>4905197400</v>
      </c>
      <c r="AQ84" s="63">
        <f>SUM(AQ9:AQ83)</f>
        <v>3438796400</v>
      </c>
      <c r="AR84" s="63">
        <f>SUM(AR9:AR83)</f>
        <v>736884900</v>
      </c>
      <c r="AS84" s="63">
        <f>SUM(AS9:AS83)</f>
        <v>729516100</v>
      </c>
      <c r="AT84" s="63">
        <f>SUM(AT9:AT83)</f>
        <v>4905197400</v>
      </c>
      <c r="AU84" s="63">
        <f>SUM(AU9:AU83)</f>
        <v>3496175400</v>
      </c>
      <c r="AV84" s="63">
        <f>SUM(AV9:AV83)</f>
        <v>749180400</v>
      </c>
      <c r="AW84" s="63">
        <f>SUM(AW9:AW83)</f>
        <v>741691200</v>
      </c>
      <c r="AX84" s="63">
        <f>SUM(AX9:AX83)</f>
        <v>4987047000</v>
      </c>
      <c r="AY84" s="63">
        <f>SUM(AY9:AY83)</f>
        <v>3494958200</v>
      </c>
      <c r="AZ84" s="63">
        <f>SUM(AZ9:AZ83)</f>
        <v>748919500</v>
      </c>
      <c r="BA84" s="63">
        <f>SUM(BA9:BA83)</f>
        <v>741430300</v>
      </c>
      <c r="BB84" s="63">
        <f>SUM(BB9:BB83)</f>
        <v>4985308000</v>
      </c>
      <c r="BC84" s="52">
        <f>G84+K84+O84+S84+W84+AA84+AE84+AI84+AM84+AQ84+AU84+AY84</f>
        <v>41127776400</v>
      </c>
      <c r="BD84" s="52">
        <f>H84+L84+P84+T84+X84+AB84+AF84+AJ84+AN84+AR84+AV84+AZ84</f>
        <v>8813094700</v>
      </c>
      <c r="BE84" s="52">
        <f>I84+M84+Q84+U84+Y84+AC84+AG84+AK84+AO84+AS84+AW84+BA84</f>
        <v>8724966600</v>
      </c>
      <c r="BF84" s="52">
        <f>J84+N84+R84+V84+Z84+AD84+AH84+AL84+AP84+AT84+AX84+BB84</f>
        <v>58665837700</v>
      </c>
    </row>
    <row r="85" spans="1:58" s="57" customFormat="1" ht="31.5">
      <c r="A85" s="53">
        <v>76</v>
      </c>
      <c r="B85" s="53"/>
      <c r="C85" s="79"/>
      <c r="D85" s="55" t="s">
        <v>183</v>
      </c>
      <c r="E85" s="55"/>
      <c r="F85" s="55"/>
      <c r="G85" s="55">
        <v>5775000</v>
      </c>
      <c r="H85" s="55">
        <v>1237500</v>
      </c>
      <c r="I85" s="55">
        <v>1237500</v>
      </c>
      <c r="J85" s="55">
        <f>SUM(G85:I85)</f>
        <v>8250000</v>
      </c>
      <c r="K85" s="55">
        <v>5775000</v>
      </c>
      <c r="L85" s="55">
        <v>1237500</v>
      </c>
      <c r="M85" s="55">
        <v>1237500</v>
      </c>
      <c r="N85" s="55">
        <f>SUM(K85:M85)</f>
        <v>8250000</v>
      </c>
      <c r="O85" s="55">
        <v>5775000</v>
      </c>
      <c r="P85" s="55">
        <v>1237500</v>
      </c>
      <c r="Q85" s="55">
        <v>1237500</v>
      </c>
      <c r="R85" s="55">
        <f>SUM(O85:Q85)</f>
        <v>8250000</v>
      </c>
      <c r="S85" s="55">
        <v>5775000</v>
      </c>
      <c r="T85" s="55">
        <v>1237500</v>
      </c>
      <c r="U85" s="55">
        <v>1237500</v>
      </c>
      <c r="V85" s="55">
        <f>SUM(S85:U85)</f>
        <v>8250000</v>
      </c>
      <c r="W85" s="55">
        <v>5775000</v>
      </c>
      <c r="X85" s="55">
        <v>1237500</v>
      </c>
      <c r="Y85" s="55">
        <v>1237500</v>
      </c>
      <c r="Z85" s="55">
        <f>SUM(W85:Y85)</f>
        <v>8250000</v>
      </c>
      <c r="AA85" s="55">
        <v>525000</v>
      </c>
      <c r="AB85" s="55">
        <v>112500</v>
      </c>
      <c r="AC85" s="55">
        <v>112500</v>
      </c>
      <c r="AD85" s="55">
        <f>SUM(AA85:AC85)</f>
        <v>750000</v>
      </c>
      <c r="AE85" s="55">
        <v>5775000</v>
      </c>
      <c r="AF85" s="55">
        <v>1237500</v>
      </c>
      <c r="AG85" s="55">
        <v>1237500</v>
      </c>
      <c r="AH85" s="31">
        <f>SUM(AE85:AG85)</f>
        <v>8250000</v>
      </c>
      <c r="AI85" s="55">
        <v>5775000</v>
      </c>
      <c r="AJ85" s="55">
        <v>1237500</v>
      </c>
      <c r="AK85" s="55">
        <v>1237500</v>
      </c>
      <c r="AL85" s="31">
        <f>SUM(AI85:AK85)</f>
        <v>8250000</v>
      </c>
      <c r="AM85" s="31">
        <v>5165900</v>
      </c>
      <c r="AN85" s="31">
        <v>1107000</v>
      </c>
      <c r="AO85" s="31">
        <v>1107000</v>
      </c>
      <c r="AP85" s="31">
        <f>SUM(AM85:AO85)</f>
        <v>7379900</v>
      </c>
      <c r="AQ85" s="31">
        <v>5165900</v>
      </c>
      <c r="AR85" s="31">
        <v>1107000</v>
      </c>
      <c r="AS85" s="31">
        <v>1107000</v>
      </c>
      <c r="AT85" s="31">
        <f>SUM(AQ85:AS85)</f>
        <v>7379900</v>
      </c>
      <c r="AU85" s="31">
        <v>5250200</v>
      </c>
      <c r="AV85" s="31">
        <v>1125100</v>
      </c>
      <c r="AW85" s="31">
        <v>1125100</v>
      </c>
      <c r="AX85" s="31">
        <f>SUM(AU85:AW85)</f>
        <v>7500400</v>
      </c>
      <c r="AY85" s="31">
        <v>5250200</v>
      </c>
      <c r="AZ85" s="31">
        <v>1125100</v>
      </c>
      <c r="BA85" s="31">
        <v>1125100</v>
      </c>
      <c r="BB85" s="31">
        <f>SUM(AY85:BA85)</f>
        <v>7500400</v>
      </c>
      <c r="BC85" s="32">
        <f>G85+K85+O85+S85+W85+AA85+AE85+AI85+AM85+AQ85+AU85+AY85</f>
        <v>61782200</v>
      </c>
      <c r="BD85" s="32">
        <f>H85+L85+P85+T85+X85+AB85+AF85+AJ85+AN85+AR85+AV85+AZ85</f>
        <v>13239200</v>
      </c>
      <c r="BE85" s="32">
        <f>I85+M85+Q85+U85+Y85+AC85+AG85+AK85+AO85+AS85+AW85+BA85</f>
        <v>13239200</v>
      </c>
      <c r="BF85" s="32">
        <f>J85+N85+R85+V85+Z85+AD85+AH85+AL85+AP85+AT85+AX85+BB85</f>
        <v>88260600</v>
      </c>
    </row>
    <row r="86" spans="1:58" s="57" customFormat="1" ht="55.5" customHeight="1">
      <c r="A86" s="53">
        <v>77</v>
      </c>
      <c r="B86" s="53"/>
      <c r="C86" s="79"/>
      <c r="D86" s="55" t="s">
        <v>182</v>
      </c>
      <c r="E86" s="55"/>
      <c r="F86" s="55"/>
      <c r="G86" s="55"/>
      <c r="H86" s="55"/>
      <c r="I86" s="55">
        <v>8237600</v>
      </c>
      <c r="J86" s="55">
        <f>SUM(G86:I86)</f>
        <v>8237600</v>
      </c>
      <c r="K86" s="55"/>
      <c r="L86" s="55"/>
      <c r="M86" s="55">
        <v>8237600</v>
      </c>
      <c r="N86" s="55">
        <f>SUM(K86:M86)</f>
        <v>8237600</v>
      </c>
      <c r="O86" s="55"/>
      <c r="P86" s="55"/>
      <c r="Q86" s="55">
        <v>8237600</v>
      </c>
      <c r="R86" s="55">
        <f>SUM(O86:Q86)</f>
        <v>8237600</v>
      </c>
      <c r="S86" s="55"/>
      <c r="T86" s="55"/>
      <c r="U86" s="55">
        <v>8237600</v>
      </c>
      <c r="V86" s="55">
        <f>SUM(S86:U86)</f>
        <v>8237600</v>
      </c>
      <c r="W86" s="55"/>
      <c r="X86" s="55"/>
      <c r="Y86" s="55">
        <v>8237600</v>
      </c>
      <c r="Z86" s="55">
        <f>SUM(W86:Y86)</f>
        <v>8237600</v>
      </c>
      <c r="AA86" s="55"/>
      <c r="AB86" s="55"/>
      <c r="AC86" s="55">
        <v>748900</v>
      </c>
      <c r="AD86" s="55">
        <f>SUM(AA86:AC86)</f>
        <v>748900</v>
      </c>
      <c r="AE86" s="55"/>
      <c r="AF86" s="55"/>
      <c r="AG86" s="55">
        <v>8237600</v>
      </c>
      <c r="AH86" s="31">
        <f>SUM(AE86:AG86)</f>
        <v>8237600</v>
      </c>
      <c r="AI86" s="55"/>
      <c r="AJ86" s="55"/>
      <c r="AK86" s="55">
        <v>8237600</v>
      </c>
      <c r="AL86" s="31">
        <f>SUM(AI86:AK86)</f>
        <v>8237600</v>
      </c>
      <c r="AM86" s="31"/>
      <c r="AN86" s="31"/>
      <c r="AO86" s="31">
        <v>7368800</v>
      </c>
      <c r="AP86" s="31">
        <f>SUM(AM86:AO86)</f>
        <v>7368800</v>
      </c>
      <c r="AQ86" s="31"/>
      <c r="AR86" s="31"/>
      <c r="AS86" s="31">
        <v>7368800</v>
      </c>
      <c r="AT86" s="31">
        <f>SUM(AQ86:AS86)</f>
        <v>7368800</v>
      </c>
      <c r="AU86" s="31"/>
      <c r="AV86" s="31"/>
      <c r="AW86" s="31">
        <v>7489200</v>
      </c>
      <c r="AX86" s="31">
        <f>SUM(AU86:AW86)</f>
        <v>7489200</v>
      </c>
      <c r="AY86" s="31"/>
      <c r="AZ86" s="31"/>
      <c r="BA86" s="31">
        <v>7489200</v>
      </c>
      <c r="BB86" s="31">
        <f>SUM(AY86:BA86)</f>
        <v>7489200</v>
      </c>
      <c r="BC86" s="32"/>
      <c r="BD86" s="32"/>
      <c r="BE86" s="32">
        <f>I86+M86+Q86+U86+Y86+AC86+AG86+AK86+AO86+AS86+AW86+BA86</f>
        <v>88128100</v>
      </c>
      <c r="BF86" s="32">
        <f>J86+N86+R86+V86+Z86+AD86+AH86+AL86+AP86+AT86+AX86+BB86</f>
        <v>88128100</v>
      </c>
    </row>
    <row r="87" spans="1:58" s="59" customFormat="1" ht="29.25" customHeight="1">
      <c r="A87" s="53">
        <v>78</v>
      </c>
      <c r="B87" s="58"/>
      <c r="D87" s="55" t="s">
        <v>181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>
        <f>5000000000*70/100</f>
        <v>3500000000</v>
      </c>
      <c r="AB87" s="55">
        <f>5000000000*15/100</f>
        <v>750000000</v>
      </c>
      <c r="AC87" s="55">
        <f>5000000000*15/100</f>
        <v>750000000</v>
      </c>
      <c r="AD87" s="55">
        <f>SUM(AA87:AC87)</f>
        <v>5000000000</v>
      </c>
      <c r="AE87" s="55"/>
      <c r="AF87" s="55"/>
      <c r="AG87" s="55"/>
      <c r="AH87" s="31">
        <f>SUM(AE87:AG87)</f>
        <v>0</v>
      </c>
      <c r="AI87" s="55"/>
      <c r="AJ87" s="55"/>
      <c r="AK87" s="55"/>
      <c r="AL87" s="19">
        <f>SUM(AI87:AK87)</f>
        <v>0</v>
      </c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2">
        <f>G87+K87+O87+S87+W87+AA87+AE87+AI87+AM87+AQ87+AU87+AY87</f>
        <v>3500000000</v>
      </c>
      <c r="BD87" s="32">
        <f>H87+L87+P87+T87+X87+AB87+AF87+AJ87+AN87+AR87+AV87+AZ87</f>
        <v>750000000</v>
      </c>
      <c r="BE87" s="32">
        <f>I87+M87+Q87+U87+Y87+AC87+AG87+AK87+AO87+AS87+AW87+BA87</f>
        <v>750000000</v>
      </c>
      <c r="BF87" s="32">
        <f>J87+N87+R87+V87+Z87+AD87+AH87+AL87+AP87+AT87+AX87+BB87</f>
        <v>5000000000</v>
      </c>
    </row>
    <row r="88" spans="1:58" s="59" customFormat="1" ht="31.5">
      <c r="A88" s="53">
        <v>79</v>
      </c>
      <c r="B88" s="58"/>
      <c r="D88" s="55" t="s">
        <v>180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31"/>
      <c r="AI88" s="55"/>
      <c r="AJ88" s="55"/>
      <c r="AK88" s="55"/>
      <c r="AL88" s="19"/>
      <c r="AM88" s="31">
        <v>364206100</v>
      </c>
      <c r="AN88" s="31">
        <v>84351800</v>
      </c>
      <c r="AO88" s="31">
        <v>5626500</v>
      </c>
      <c r="AP88" s="31">
        <f>SUM(AM88:AO88)</f>
        <v>454184400</v>
      </c>
      <c r="AQ88" s="31">
        <v>364206100</v>
      </c>
      <c r="AR88" s="31">
        <v>84351800</v>
      </c>
      <c r="AS88" s="31">
        <v>5626500</v>
      </c>
      <c r="AT88" s="31">
        <f>SUM(AQ88:AS88)</f>
        <v>454184400</v>
      </c>
      <c r="AU88" s="31">
        <v>364206100</v>
      </c>
      <c r="AV88" s="31">
        <v>9333800</v>
      </c>
      <c r="AW88" s="31">
        <v>1162500</v>
      </c>
      <c r="AX88" s="31">
        <f>SUM(AU88:AW88)</f>
        <v>374702400</v>
      </c>
      <c r="AY88" s="31">
        <v>364206100</v>
      </c>
      <c r="AZ88" s="31">
        <v>9333800</v>
      </c>
      <c r="BA88" s="31">
        <v>1162500</v>
      </c>
      <c r="BB88" s="31">
        <f>SUM(AY88:BA88)</f>
        <v>374702400</v>
      </c>
      <c r="BC88" s="32">
        <f>G88+K88+O88+S88+W88+AA88+AE88+AI88+AM88+AQ88+AU88+AY88</f>
        <v>1456824400</v>
      </c>
      <c r="BD88" s="32">
        <f>H88+L88+P88+T88+X88+AB88+AF88+AJ88+AN88+AR88+AV88+AZ88</f>
        <v>187371200</v>
      </c>
      <c r="BE88" s="32">
        <f>I88+M88+Q88+U88+Y88+AC88+AG88+AK88+AO88+AS88+AW88+BA88</f>
        <v>13578000</v>
      </c>
      <c r="BF88" s="32">
        <f>J88+N88+R88+V88+Z88+AD88+AH88+AL88+AP88+AT88+AX88+BB88</f>
        <v>1657773600</v>
      </c>
    </row>
    <row r="89" spans="1:58" s="59" customFormat="1" ht="31.5">
      <c r="A89" s="53">
        <v>80</v>
      </c>
      <c r="B89" s="58"/>
      <c r="D89" s="55" t="s">
        <v>179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31"/>
      <c r="AI89" s="55"/>
      <c r="AJ89" s="55"/>
      <c r="AK89" s="55"/>
      <c r="AL89" s="19"/>
      <c r="AM89" s="31"/>
      <c r="AN89" s="31"/>
      <c r="AO89" s="31"/>
      <c r="AP89" s="31">
        <v>125000000</v>
      </c>
      <c r="AQ89" s="31"/>
      <c r="AR89" s="31"/>
      <c r="AS89" s="31"/>
      <c r="AT89" s="31">
        <v>125000000</v>
      </c>
      <c r="AU89" s="31"/>
      <c r="AV89" s="31"/>
      <c r="AW89" s="31"/>
      <c r="AX89" s="31">
        <v>125000000</v>
      </c>
      <c r="AY89" s="31"/>
      <c r="AZ89" s="31"/>
      <c r="BA89" s="31"/>
      <c r="BB89" s="31">
        <v>125000000</v>
      </c>
      <c r="BC89" s="32"/>
      <c r="BD89" s="32"/>
      <c r="BE89" s="32"/>
      <c r="BF89" s="32">
        <f>J89+N89+R89+V89+Z89+AD89+AH89+AL89+AP89+AT89+AX89+BB89</f>
        <v>500000000</v>
      </c>
    </row>
    <row r="90" spans="1:58" s="39" customFormat="1" ht="33" customHeight="1">
      <c r="A90" s="35"/>
      <c r="B90" s="35"/>
      <c r="C90" s="62"/>
      <c r="D90" s="62" t="s">
        <v>177</v>
      </c>
      <c r="E90" s="60"/>
      <c r="F90" s="60"/>
      <c r="G90" s="63">
        <f>SUM(G84:G89)</f>
        <v>3850000000</v>
      </c>
      <c r="H90" s="63">
        <f>SUM(H84:H89)</f>
        <v>825000000</v>
      </c>
      <c r="I90" s="63">
        <f>SUM(I84:I89)</f>
        <v>825000000</v>
      </c>
      <c r="J90" s="63">
        <f>SUM(J84:J89)</f>
        <v>5500000000</v>
      </c>
      <c r="K90" s="63">
        <f>SUM(K84:K89)</f>
        <v>3850000000</v>
      </c>
      <c r="L90" s="63">
        <f>SUM(L84:L89)</f>
        <v>825000000</v>
      </c>
      <c r="M90" s="63">
        <f>SUM(M84:M89)</f>
        <v>825000000</v>
      </c>
      <c r="N90" s="63">
        <f>SUM(N84:N89)</f>
        <v>5500000000</v>
      </c>
      <c r="O90" s="63">
        <f>SUM(O84:O89)</f>
        <v>3850000000</v>
      </c>
      <c r="P90" s="63">
        <f>SUM(P84:P89)</f>
        <v>825000000</v>
      </c>
      <c r="Q90" s="63">
        <f>SUM(Q84:Q89)</f>
        <v>825000000</v>
      </c>
      <c r="R90" s="63">
        <f>SUM(R84:R89)</f>
        <v>5500000000</v>
      </c>
      <c r="S90" s="63">
        <f>SUM(S84:S89)</f>
        <v>3850000000</v>
      </c>
      <c r="T90" s="63">
        <f>SUM(T84:T89)</f>
        <v>825000000</v>
      </c>
      <c r="U90" s="63">
        <f>SUM(U84:U89)</f>
        <v>825000000</v>
      </c>
      <c r="V90" s="63">
        <f>SUM(V84:V89)</f>
        <v>5500000000</v>
      </c>
      <c r="W90" s="63">
        <f>SUM(W84:W89)</f>
        <v>3850000000</v>
      </c>
      <c r="X90" s="63">
        <f>SUM(X84:X89)</f>
        <v>825000000</v>
      </c>
      <c r="Y90" s="63">
        <f>SUM(Y84:Y89)</f>
        <v>825000000</v>
      </c>
      <c r="Z90" s="63">
        <f>SUM(Z84:Z89)</f>
        <v>5500000000</v>
      </c>
      <c r="AA90" s="63">
        <f>SUM(AA84:AA89)</f>
        <v>3850000000</v>
      </c>
      <c r="AB90" s="63">
        <f>SUM(AB84:AB89)</f>
        <v>825000000</v>
      </c>
      <c r="AC90" s="63">
        <f>SUM(AC84:AC89)</f>
        <v>825000000</v>
      </c>
      <c r="AD90" s="63">
        <f>SUM(AD84:AD89)</f>
        <v>5500000000</v>
      </c>
      <c r="AE90" s="63">
        <f>SUM(AE84:AE89)</f>
        <v>3850000000</v>
      </c>
      <c r="AF90" s="63">
        <f>SUM(AF84:AF89)</f>
        <v>825000000</v>
      </c>
      <c r="AG90" s="63">
        <f>SUM(AG84:AG89)</f>
        <v>825000000</v>
      </c>
      <c r="AH90" s="63">
        <f>SUM(AH84:AH89)</f>
        <v>5500000000</v>
      </c>
      <c r="AI90" s="63">
        <f>SUM(AI84:AI89)</f>
        <v>3850000000</v>
      </c>
      <c r="AJ90" s="63">
        <f>SUM(AJ84:AJ89)</f>
        <v>825000000</v>
      </c>
      <c r="AK90" s="63">
        <f>SUM(AK84:AK89)</f>
        <v>825000000</v>
      </c>
      <c r="AL90" s="63">
        <f>SUM(AL84:AL89)</f>
        <v>5500000000</v>
      </c>
      <c r="AM90" s="63">
        <f>SUM(AM84:AM89)</f>
        <v>3808168400</v>
      </c>
      <c r="AN90" s="63">
        <f>SUM(AN84:AN89)</f>
        <v>822343700</v>
      </c>
      <c r="AO90" s="63">
        <f>SUM(AO84:AO89)</f>
        <v>743618400</v>
      </c>
      <c r="AP90" s="63">
        <f>SUM(AP84:AP89)</f>
        <v>5499130500</v>
      </c>
      <c r="AQ90" s="63">
        <f>SUM(AQ84:AQ89)</f>
        <v>3808168400</v>
      </c>
      <c r="AR90" s="63">
        <f>SUM(AR84:AR89)</f>
        <v>822343700</v>
      </c>
      <c r="AS90" s="63">
        <f>SUM(AS84:AS89)</f>
        <v>743618400</v>
      </c>
      <c r="AT90" s="63">
        <f>SUM(AT84:AT89)</f>
        <v>5499130500</v>
      </c>
      <c r="AU90" s="63">
        <f>SUM(AU84:AU89)</f>
        <v>3865631700</v>
      </c>
      <c r="AV90" s="63">
        <f>SUM(AV84:AV89)</f>
        <v>759639300</v>
      </c>
      <c r="AW90" s="63">
        <f>SUM(AW84:AW89)</f>
        <v>751468000</v>
      </c>
      <c r="AX90" s="63">
        <f>SUM(AX84:AX89)</f>
        <v>5501739000</v>
      </c>
      <c r="AY90" s="63">
        <f>SUM(AY84:AY89)</f>
        <v>3864414500</v>
      </c>
      <c r="AZ90" s="63">
        <f>SUM(AZ84:AZ89)</f>
        <v>759378400</v>
      </c>
      <c r="BA90" s="63">
        <f>SUM(BA84:BA89)</f>
        <v>751207100</v>
      </c>
      <c r="BB90" s="63">
        <f>SUM(BB84:BB89)</f>
        <v>5500000000</v>
      </c>
      <c r="BC90" s="63">
        <f>SUM(BC84:BC89)</f>
        <v>46146383000</v>
      </c>
      <c r="BD90" s="63">
        <f>SUM(BD84:BD89)</f>
        <v>9763705100</v>
      </c>
      <c r="BE90" s="63">
        <f>SUM(BE84:BE89)</f>
        <v>9589911900</v>
      </c>
      <c r="BF90" s="63">
        <f>SUM(BF84:BF89)</f>
        <v>66000000000</v>
      </c>
    </row>
    <row r="91" spans="1:58" s="20" customFormat="1" ht="15.75">
      <c r="A91" s="64"/>
      <c r="B91" s="64"/>
    </row>
    <row r="92" spans="1:58" s="20" customFormat="1" ht="15.75">
      <c r="A92" s="64"/>
      <c r="B92" s="64"/>
      <c r="AP92" s="66"/>
    </row>
    <row r="93" spans="1:58" s="20" customFormat="1" ht="15.75">
      <c r="A93" s="64"/>
      <c r="B93" s="64"/>
    </row>
    <row r="94" spans="1:58" s="20" customFormat="1" ht="15.75">
      <c r="A94" s="64"/>
      <c r="B94" s="64"/>
    </row>
    <row r="95" spans="1:58" s="20" customFormat="1" ht="15.75">
      <c r="A95" s="64"/>
      <c r="B95" s="64"/>
    </row>
    <row r="96" spans="1:58" s="20" customFormat="1" ht="15.75">
      <c r="A96" s="64"/>
      <c r="B96" s="64"/>
    </row>
    <row r="97" spans="1:2" s="20" customFormat="1" ht="15.75">
      <c r="A97" s="64"/>
      <c r="B97" s="64"/>
    </row>
    <row r="98" spans="1:2" s="20" customFormat="1" ht="15.75">
      <c r="A98" s="64"/>
      <c r="B98" s="64"/>
    </row>
    <row r="99" spans="1:2" s="20" customFormat="1" ht="15.75">
      <c r="A99" s="64"/>
      <c r="B99" s="64"/>
    </row>
    <row r="100" spans="1:2" s="20" customFormat="1" ht="15.75">
      <c r="A100" s="64"/>
      <c r="B100" s="64"/>
    </row>
  </sheetData>
  <mergeCells count="18">
    <mergeCell ref="AU6:AX6"/>
    <mergeCell ref="AY6:BB6"/>
    <mergeCell ref="BC6:BF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G6:J6"/>
    <mergeCell ref="A1:D1"/>
    <mergeCell ref="A6:A7"/>
    <mergeCell ref="D6:D7"/>
    <mergeCell ref="E6:E7"/>
    <mergeCell ref="F6:F7"/>
  </mergeCells>
  <pageMargins left="0.39370078740157483" right="0.19685039370078741" top="0.62992125984251968" bottom="0.59055118110236227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98"/>
  <sheetViews>
    <sheetView topLeftCell="A2" zoomScaleSheetLayoutView="100" workbookViewId="0">
      <pane xSplit="4" ySplit="6" topLeftCell="E53" activePane="bottomRight" state="frozen"/>
      <selection activeCell="A2" sqref="A2"/>
      <selection pane="topRight" activeCell="E2" sqref="E2"/>
      <selection pane="bottomLeft" activeCell="A8" sqref="A8"/>
      <selection pane="bottomRight" activeCell="I86" sqref="I86"/>
    </sheetView>
  </sheetViews>
  <sheetFormatPr defaultRowHeight="15"/>
  <cols>
    <col min="1" max="1" width="6.7109375" style="69" customWidth="1"/>
    <col min="2" max="2" width="8.42578125" style="69" hidden="1" customWidth="1"/>
    <col min="3" max="3" width="16.7109375" style="2" hidden="1" customWidth="1"/>
    <col min="4" max="4" width="28.28515625" style="2" customWidth="1"/>
    <col min="5" max="5" width="12.42578125" style="41" customWidth="1"/>
    <col min="6" max="7" width="11.7109375" style="41" customWidth="1"/>
    <col min="8" max="9" width="12.42578125" style="41" customWidth="1"/>
    <col min="10" max="11" width="11.28515625" style="41" customWidth="1"/>
    <col min="12" max="12" width="12.42578125" style="70" customWidth="1"/>
    <col min="13" max="13" width="12.42578125" style="41" customWidth="1"/>
    <col min="14" max="15" width="11.28515625" style="41" customWidth="1"/>
    <col min="16" max="17" width="12.42578125" style="41" customWidth="1"/>
    <col min="18" max="19" width="11.7109375" style="41" customWidth="1"/>
    <col min="20" max="21" width="12.42578125" style="41" customWidth="1"/>
    <col min="22" max="22" width="11.28515625" style="41" customWidth="1"/>
    <col min="23" max="23" width="11.7109375" style="41" customWidth="1"/>
    <col min="24" max="25" width="12.42578125" style="41" customWidth="1"/>
    <col min="26" max="27" width="11.7109375" style="41" customWidth="1"/>
    <col min="28" max="29" width="12.42578125" style="41" customWidth="1"/>
    <col min="30" max="31" width="11.28515625" style="41" customWidth="1"/>
    <col min="32" max="33" width="12.42578125" style="41" customWidth="1"/>
    <col min="34" max="34" width="11.28515625" style="41" customWidth="1"/>
    <col min="35" max="35" width="11.7109375" style="41" customWidth="1"/>
    <col min="36" max="37" width="12.42578125" style="41" customWidth="1"/>
    <col min="38" max="39" width="11.28515625" style="41" customWidth="1"/>
    <col min="40" max="41" width="12.42578125" style="41" customWidth="1"/>
    <col min="42" max="43" width="11.28515625" style="41" customWidth="1"/>
    <col min="44" max="45" width="12.42578125" style="41" customWidth="1"/>
    <col min="46" max="47" width="11.28515625" style="41" customWidth="1"/>
    <col min="48" max="48" width="12.42578125" style="41" customWidth="1"/>
    <col min="49" max="49" width="13.7109375" style="41" customWidth="1"/>
    <col min="50" max="51" width="12.42578125" style="41" customWidth="1"/>
    <col min="52" max="52" width="13.28515625" style="41" customWidth="1"/>
    <col min="53" max="53" width="9.42578125" style="71" customWidth="1"/>
    <col min="54" max="217" width="9.140625" style="41"/>
    <col min="218" max="218" width="6.7109375" style="41" customWidth="1"/>
    <col min="219" max="219" width="18.42578125" style="41" customWidth="1"/>
    <col min="220" max="223" width="0" style="41" hidden="1" customWidth="1"/>
    <col min="224" max="224" width="20" style="41" customWidth="1"/>
    <col min="225" max="225" width="15" style="41" bestFit="1" customWidth="1"/>
    <col min="226" max="226" width="15.140625" style="41" customWidth="1"/>
    <col min="227" max="227" width="17.28515625" style="41" customWidth="1"/>
    <col min="228" max="228" width="16.7109375" style="41" customWidth="1"/>
    <col min="229" max="229" width="16" style="41" customWidth="1"/>
    <col min="230" max="230" width="18.140625" style="41" customWidth="1"/>
    <col min="231" max="473" width="9.140625" style="41"/>
    <col min="474" max="474" width="6.7109375" style="41" customWidth="1"/>
    <col min="475" max="475" width="18.42578125" style="41" customWidth="1"/>
    <col min="476" max="479" width="0" style="41" hidden="1" customWidth="1"/>
    <col min="480" max="480" width="20" style="41" customWidth="1"/>
    <col min="481" max="481" width="15" style="41" bestFit="1" customWidth="1"/>
    <col min="482" max="482" width="15.140625" style="41" customWidth="1"/>
    <col min="483" max="483" width="17.28515625" style="41" customWidth="1"/>
    <col min="484" max="484" width="16.7109375" style="41" customWidth="1"/>
    <col min="485" max="485" width="16" style="41" customWidth="1"/>
    <col min="486" max="486" width="18.140625" style="41" customWidth="1"/>
    <col min="487" max="729" width="9.140625" style="41"/>
    <col min="730" max="730" width="6.7109375" style="41" customWidth="1"/>
    <col min="731" max="731" width="18.42578125" style="41" customWidth="1"/>
    <col min="732" max="735" width="0" style="41" hidden="1" customWidth="1"/>
    <col min="736" max="736" width="20" style="41" customWidth="1"/>
    <col min="737" max="737" width="15" style="41" bestFit="1" customWidth="1"/>
    <col min="738" max="738" width="15.140625" style="41" customWidth="1"/>
    <col min="739" max="739" width="17.28515625" style="41" customWidth="1"/>
    <col min="740" max="740" width="16.7109375" style="41" customWidth="1"/>
    <col min="741" max="741" width="16" style="41" customWidth="1"/>
    <col min="742" max="742" width="18.140625" style="41" customWidth="1"/>
    <col min="743" max="985" width="9.140625" style="41"/>
    <col min="986" max="986" width="6.7109375" style="41" customWidth="1"/>
    <col min="987" max="987" width="18.42578125" style="41" customWidth="1"/>
    <col min="988" max="991" width="0" style="41" hidden="1" customWidth="1"/>
    <col min="992" max="992" width="20" style="41" customWidth="1"/>
    <col min="993" max="993" width="15" style="41" bestFit="1" customWidth="1"/>
    <col min="994" max="994" width="15.140625" style="41" customWidth="1"/>
    <col min="995" max="995" width="17.28515625" style="41" customWidth="1"/>
    <col min="996" max="996" width="16.7109375" style="41" customWidth="1"/>
    <col min="997" max="997" width="16" style="41" customWidth="1"/>
    <col min="998" max="998" width="18.140625" style="41" customWidth="1"/>
    <col min="999" max="1241" width="9.140625" style="41"/>
    <col min="1242" max="1242" width="6.7109375" style="41" customWidth="1"/>
    <col min="1243" max="1243" width="18.42578125" style="41" customWidth="1"/>
    <col min="1244" max="1247" width="0" style="41" hidden="1" customWidth="1"/>
    <col min="1248" max="1248" width="20" style="41" customWidth="1"/>
    <col min="1249" max="1249" width="15" style="41" bestFit="1" customWidth="1"/>
    <col min="1250" max="1250" width="15.140625" style="41" customWidth="1"/>
    <col min="1251" max="1251" width="17.28515625" style="41" customWidth="1"/>
    <col min="1252" max="1252" width="16.7109375" style="41" customWidth="1"/>
    <col min="1253" max="1253" width="16" style="41" customWidth="1"/>
    <col min="1254" max="1254" width="18.140625" style="41" customWidth="1"/>
    <col min="1255" max="1497" width="9.140625" style="41"/>
    <col min="1498" max="1498" width="6.7109375" style="41" customWidth="1"/>
    <col min="1499" max="1499" width="18.42578125" style="41" customWidth="1"/>
    <col min="1500" max="1503" width="0" style="41" hidden="1" customWidth="1"/>
    <col min="1504" max="1504" width="20" style="41" customWidth="1"/>
    <col min="1505" max="1505" width="15" style="41" bestFit="1" customWidth="1"/>
    <col min="1506" max="1506" width="15.140625" style="41" customWidth="1"/>
    <col min="1507" max="1507" width="17.28515625" style="41" customWidth="1"/>
    <col min="1508" max="1508" width="16.7109375" style="41" customWidth="1"/>
    <col min="1509" max="1509" width="16" style="41" customWidth="1"/>
    <col min="1510" max="1510" width="18.140625" style="41" customWidth="1"/>
    <col min="1511" max="1753" width="9.140625" style="41"/>
    <col min="1754" max="1754" width="6.7109375" style="41" customWidth="1"/>
    <col min="1755" max="1755" width="18.42578125" style="41" customWidth="1"/>
    <col min="1756" max="1759" width="0" style="41" hidden="1" customWidth="1"/>
    <col min="1760" max="1760" width="20" style="41" customWidth="1"/>
    <col min="1761" max="1761" width="15" style="41" bestFit="1" customWidth="1"/>
    <col min="1762" max="1762" width="15.140625" style="41" customWidth="1"/>
    <col min="1763" max="1763" width="17.28515625" style="41" customWidth="1"/>
    <col min="1764" max="1764" width="16.7109375" style="41" customWidth="1"/>
    <col min="1765" max="1765" width="16" style="41" customWidth="1"/>
    <col min="1766" max="1766" width="18.140625" style="41" customWidth="1"/>
    <col min="1767" max="2009" width="9.140625" style="41"/>
    <col min="2010" max="2010" width="6.7109375" style="41" customWidth="1"/>
    <col min="2011" max="2011" width="18.42578125" style="41" customWidth="1"/>
    <col min="2012" max="2015" width="0" style="41" hidden="1" customWidth="1"/>
    <col min="2016" max="2016" width="20" style="41" customWidth="1"/>
    <col min="2017" max="2017" width="15" style="41" bestFit="1" customWidth="1"/>
    <col min="2018" max="2018" width="15.140625" style="41" customWidth="1"/>
    <col min="2019" max="2019" width="17.28515625" style="41" customWidth="1"/>
    <col min="2020" max="2020" width="16.7109375" style="41" customWidth="1"/>
    <col min="2021" max="2021" width="16" style="41" customWidth="1"/>
    <col min="2022" max="2022" width="18.140625" style="41" customWidth="1"/>
    <col min="2023" max="2265" width="9.140625" style="41"/>
    <col min="2266" max="2266" width="6.7109375" style="41" customWidth="1"/>
    <col min="2267" max="2267" width="18.42578125" style="41" customWidth="1"/>
    <col min="2268" max="2271" width="0" style="41" hidden="1" customWidth="1"/>
    <col min="2272" max="2272" width="20" style="41" customWidth="1"/>
    <col min="2273" max="2273" width="15" style="41" bestFit="1" customWidth="1"/>
    <col min="2274" max="2274" width="15.140625" style="41" customWidth="1"/>
    <col min="2275" max="2275" width="17.28515625" style="41" customWidth="1"/>
    <col min="2276" max="2276" width="16.7109375" style="41" customWidth="1"/>
    <col min="2277" max="2277" width="16" style="41" customWidth="1"/>
    <col min="2278" max="2278" width="18.140625" style="41" customWidth="1"/>
    <col min="2279" max="2521" width="9.140625" style="41"/>
    <col min="2522" max="2522" width="6.7109375" style="41" customWidth="1"/>
    <col min="2523" max="2523" width="18.42578125" style="41" customWidth="1"/>
    <col min="2524" max="2527" width="0" style="41" hidden="1" customWidth="1"/>
    <col min="2528" max="2528" width="20" style="41" customWidth="1"/>
    <col min="2529" max="2529" width="15" style="41" bestFit="1" customWidth="1"/>
    <col min="2530" max="2530" width="15.140625" style="41" customWidth="1"/>
    <col min="2531" max="2531" width="17.28515625" style="41" customWidth="1"/>
    <col min="2532" max="2532" width="16.7109375" style="41" customWidth="1"/>
    <col min="2533" max="2533" width="16" style="41" customWidth="1"/>
    <col min="2534" max="2534" width="18.140625" style="41" customWidth="1"/>
    <col min="2535" max="2777" width="9.140625" style="41"/>
    <col min="2778" max="2778" width="6.7109375" style="41" customWidth="1"/>
    <col min="2779" max="2779" width="18.42578125" style="41" customWidth="1"/>
    <col min="2780" max="2783" width="0" style="41" hidden="1" customWidth="1"/>
    <col min="2784" max="2784" width="20" style="41" customWidth="1"/>
    <col min="2785" max="2785" width="15" style="41" bestFit="1" customWidth="1"/>
    <col min="2786" max="2786" width="15.140625" style="41" customWidth="1"/>
    <col min="2787" max="2787" width="17.28515625" style="41" customWidth="1"/>
    <col min="2788" max="2788" width="16.7109375" style="41" customWidth="1"/>
    <col min="2789" max="2789" width="16" style="41" customWidth="1"/>
    <col min="2790" max="2790" width="18.140625" style="41" customWidth="1"/>
    <col min="2791" max="3033" width="9.140625" style="41"/>
    <col min="3034" max="3034" width="6.7109375" style="41" customWidth="1"/>
    <col min="3035" max="3035" width="18.42578125" style="41" customWidth="1"/>
    <col min="3036" max="3039" width="0" style="41" hidden="1" customWidth="1"/>
    <col min="3040" max="3040" width="20" style="41" customWidth="1"/>
    <col min="3041" max="3041" width="15" style="41" bestFit="1" customWidth="1"/>
    <col min="3042" max="3042" width="15.140625" style="41" customWidth="1"/>
    <col min="3043" max="3043" width="17.28515625" style="41" customWidth="1"/>
    <col min="3044" max="3044" width="16.7109375" style="41" customWidth="1"/>
    <col min="3045" max="3045" width="16" style="41" customWidth="1"/>
    <col min="3046" max="3046" width="18.140625" style="41" customWidth="1"/>
    <col min="3047" max="3289" width="9.140625" style="41"/>
    <col min="3290" max="3290" width="6.7109375" style="41" customWidth="1"/>
    <col min="3291" max="3291" width="18.42578125" style="41" customWidth="1"/>
    <col min="3292" max="3295" width="0" style="41" hidden="1" customWidth="1"/>
    <col min="3296" max="3296" width="20" style="41" customWidth="1"/>
    <col min="3297" max="3297" width="15" style="41" bestFit="1" customWidth="1"/>
    <col min="3298" max="3298" width="15.140625" style="41" customWidth="1"/>
    <col min="3299" max="3299" width="17.28515625" style="41" customWidth="1"/>
    <col min="3300" max="3300" width="16.7109375" style="41" customWidth="1"/>
    <col min="3301" max="3301" width="16" style="41" customWidth="1"/>
    <col min="3302" max="3302" width="18.140625" style="41" customWidth="1"/>
    <col min="3303" max="3545" width="9.140625" style="41"/>
    <col min="3546" max="3546" width="6.7109375" style="41" customWidth="1"/>
    <col min="3547" max="3547" width="18.42578125" style="41" customWidth="1"/>
    <col min="3548" max="3551" width="0" style="41" hidden="1" customWidth="1"/>
    <col min="3552" max="3552" width="20" style="41" customWidth="1"/>
    <col min="3553" max="3553" width="15" style="41" bestFit="1" customWidth="1"/>
    <col min="3554" max="3554" width="15.140625" style="41" customWidth="1"/>
    <col min="3555" max="3555" width="17.28515625" style="41" customWidth="1"/>
    <col min="3556" max="3556" width="16.7109375" style="41" customWidth="1"/>
    <col min="3557" max="3557" width="16" style="41" customWidth="1"/>
    <col min="3558" max="3558" width="18.140625" style="41" customWidth="1"/>
    <col min="3559" max="3801" width="9.140625" style="41"/>
    <col min="3802" max="3802" width="6.7109375" style="41" customWidth="1"/>
    <col min="3803" max="3803" width="18.42578125" style="41" customWidth="1"/>
    <col min="3804" max="3807" width="0" style="41" hidden="1" customWidth="1"/>
    <col min="3808" max="3808" width="20" style="41" customWidth="1"/>
    <col min="3809" max="3809" width="15" style="41" bestFit="1" customWidth="1"/>
    <col min="3810" max="3810" width="15.140625" style="41" customWidth="1"/>
    <col min="3811" max="3811" width="17.28515625" style="41" customWidth="1"/>
    <col min="3812" max="3812" width="16.7109375" style="41" customWidth="1"/>
    <col min="3813" max="3813" width="16" style="41" customWidth="1"/>
    <col min="3814" max="3814" width="18.140625" style="41" customWidth="1"/>
    <col min="3815" max="4057" width="9.140625" style="41"/>
    <col min="4058" max="4058" width="6.7109375" style="41" customWidth="1"/>
    <col min="4059" max="4059" width="18.42578125" style="41" customWidth="1"/>
    <col min="4060" max="4063" width="0" style="41" hidden="1" customWidth="1"/>
    <col min="4064" max="4064" width="20" style="41" customWidth="1"/>
    <col min="4065" max="4065" width="15" style="41" bestFit="1" customWidth="1"/>
    <col min="4066" max="4066" width="15.140625" style="41" customWidth="1"/>
    <col min="4067" max="4067" width="17.28515625" style="41" customWidth="1"/>
    <col min="4068" max="4068" width="16.7109375" style="41" customWidth="1"/>
    <col min="4069" max="4069" width="16" style="41" customWidth="1"/>
    <col min="4070" max="4070" width="18.140625" style="41" customWidth="1"/>
    <col min="4071" max="4313" width="9.140625" style="41"/>
    <col min="4314" max="4314" width="6.7109375" style="41" customWidth="1"/>
    <col min="4315" max="4315" width="18.42578125" style="41" customWidth="1"/>
    <col min="4316" max="4319" width="0" style="41" hidden="1" customWidth="1"/>
    <col min="4320" max="4320" width="20" style="41" customWidth="1"/>
    <col min="4321" max="4321" width="15" style="41" bestFit="1" customWidth="1"/>
    <col min="4322" max="4322" width="15.140625" style="41" customWidth="1"/>
    <col min="4323" max="4323" width="17.28515625" style="41" customWidth="1"/>
    <col min="4324" max="4324" width="16.7109375" style="41" customWidth="1"/>
    <col min="4325" max="4325" width="16" style="41" customWidth="1"/>
    <col min="4326" max="4326" width="18.140625" style="41" customWidth="1"/>
    <col min="4327" max="4569" width="9.140625" style="41"/>
    <col min="4570" max="4570" width="6.7109375" style="41" customWidth="1"/>
    <col min="4571" max="4571" width="18.42578125" style="41" customWidth="1"/>
    <col min="4572" max="4575" width="0" style="41" hidden="1" customWidth="1"/>
    <col min="4576" max="4576" width="20" style="41" customWidth="1"/>
    <col min="4577" max="4577" width="15" style="41" bestFit="1" customWidth="1"/>
    <col min="4578" max="4578" width="15.140625" style="41" customWidth="1"/>
    <col min="4579" max="4579" width="17.28515625" style="41" customWidth="1"/>
    <col min="4580" max="4580" width="16.7109375" style="41" customWidth="1"/>
    <col min="4581" max="4581" width="16" style="41" customWidth="1"/>
    <col min="4582" max="4582" width="18.140625" style="41" customWidth="1"/>
    <col min="4583" max="4825" width="9.140625" style="41"/>
    <col min="4826" max="4826" width="6.7109375" style="41" customWidth="1"/>
    <col min="4827" max="4827" width="18.42578125" style="41" customWidth="1"/>
    <col min="4828" max="4831" width="0" style="41" hidden="1" customWidth="1"/>
    <col min="4832" max="4832" width="20" style="41" customWidth="1"/>
    <col min="4833" max="4833" width="15" style="41" bestFit="1" customWidth="1"/>
    <col min="4834" max="4834" width="15.140625" style="41" customWidth="1"/>
    <col min="4835" max="4835" width="17.28515625" style="41" customWidth="1"/>
    <col min="4836" max="4836" width="16.7109375" style="41" customWidth="1"/>
    <col min="4837" max="4837" width="16" style="41" customWidth="1"/>
    <col min="4838" max="4838" width="18.140625" style="41" customWidth="1"/>
    <col min="4839" max="5081" width="9.140625" style="41"/>
    <col min="5082" max="5082" width="6.7109375" style="41" customWidth="1"/>
    <col min="5083" max="5083" width="18.42578125" style="41" customWidth="1"/>
    <col min="5084" max="5087" width="0" style="41" hidden="1" customWidth="1"/>
    <col min="5088" max="5088" width="20" style="41" customWidth="1"/>
    <col min="5089" max="5089" width="15" style="41" bestFit="1" customWidth="1"/>
    <col min="5090" max="5090" width="15.140625" style="41" customWidth="1"/>
    <col min="5091" max="5091" width="17.28515625" style="41" customWidth="1"/>
    <col min="5092" max="5092" width="16.7109375" style="41" customWidth="1"/>
    <col min="5093" max="5093" width="16" style="41" customWidth="1"/>
    <col min="5094" max="5094" width="18.140625" style="41" customWidth="1"/>
    <col min="5095" max="5337" width="9.140625" style="41"/>
    <col min="5338" max="5338" width="6.7109375" style="41" customWidth="1"/>
    <col min="5339" max="5339" width="18.42578125" style="41" customWidth="1"/>
    <col min="5340" max="5343" width="0" style="41" hidden="1" customWidth="1"/>
    <col min="5344" max="5344" width="20" style="41" customWidth="1"/>
    <col min="5345" max="5345" width="15" style="41" bestFit="1" customWidth="1"/>
    <col min="5346" max="5346" width="15.140625" style="41" customWidth="1"/>
    <col min="5347" max="5347" width="17.28515625" style="41" customWidth="1"/>
    <col min="5348" max="5348" width="16.7109375" style="41" customWidth="1"/>
    <col min="5349" max="5349" width="16" style="41" customWidth="1"/>
    <col min="5350" max="5350" width="18.140625" style="41" customWidth="1"/>
    <col min="5351" max="5593" width="9.140625" style="41"/>
    <col min="5594" max="5594" width="6.7109375" style="41" customWidth="1"/>
    <col min="5595" max="5595" width="18.42578125" style="41" customWidth="1"/>
    <col min="5596" max="5599" width="0" style="41" hidden="1" customWidth="1"/>
    <col min="5600" max="5600" width="20" style="41" customWidth="1"/>
    <col min="5601" max="5601" width="15" style="41" bestFit="1" customWidth="1"/>
    <col min="5602" max="5602" width="15.140625" style="41" customWidth="1"/>
    <col min="5603" max="5603" width="17.28515625" style="41" customWidth="1"/>
    <col min="5604" max="5604" width="16.7109375" style="41" customWidth="1"/>
    <col min="5605" max="5605" width="16" style="41" customWidth="1"/>
    <col min="5606" max="5606" width="18.140625" style="41" customWidth="1"/>
    <col min="5607" max="5849" width="9.140625" style="41"/>
    <col min="5850" max="5850" width="6.7109375" style="41" customWidth="1"/>
    <col min="5851" max="5851" width="18.42578125" style="41" customWidth="1"/>
    <col min="5852" max="5855" width="0" style="41" hidden="1" customWidth="1"/>
    <col min="5856" max="5856" width="20" style="41" customWidth="1"/>
    <col min="5857" max="5857" width="15" style="41" bestFit="1" customWidth="1"/>
    <col min="5858" max="5858" width="15.140625" style="41" customWidth="1"/>
    <col min="5859" max="5859" width="17.28515625" style="41" customWidth="1"/>
    <col min="5860" max="5860" width="16.7109375" style="41" customWidth="1"/>
    <col min="5861" max="5861" width="16" style="41" customWidth="1"/>
    <col min="5862" max="5862" width="18.140625" style="41" customWidth="1"/>
    <col min="5863" max="6105" width="9.140625" style="41"/>
    <col min="6106" max="6106" width="6.7109375" style="41" customWidth="1"/>
    <col min="6107" max="6107" width="18.42578125" style="41" customWidth="1"/>
    <col min="6108" max="6111" width="0" style="41" hidden="1" customWidth="1"/>
    <col min="6112" max="6112" width="20" style="41" customWidth="1"/>
    <col min="6113" max="6113" width="15" style="41" bestFit="1" customWidth="1"/>
    <col min="6114" max="6114" width="15.140625" style="41" customWidth="1"/>
    <col min="6115" max="6115" width="17.28515625" style="41" customWidth="1"/>
    <col min="6116" max="6116" width="16.7109375" style="41" customWidth="1"/>
    <col min="6117" max="6117" width="16" style="41" customWidth="1"/>
    <col min="6118" max="6118" width="18.140625" style="41" customWidth="1"/>
    <col min="6119" max="6361" width="9.140625" style="41"/>
    <col min="6362" max="6362" width="6.7109375" style="41" customWidth="1"/>
    <col min="6363" max="6363" width="18.42578125" style="41" customWidth="1"/>
    <col min="6364" max="6367" width="0" style="41" hidden="1" customWidth="1"/>
    <col min="6368" max="6368" width="20" style="41" customWidth="1"/>
    <col min="6369" max="6369" width="15" style="41" bestFit="1" customWidth="1"/>
    <col min="6370" max="6370" width="15.140625" style="41" customWidth="1"/>
    <col min="6371" max="6371" width="17.28515625" style="41" customWidth="1"/>
    <col min="6372" max="6372" width="16.7109375" style="41" customWidth="1"/>
    <col min="6373" max="6373" width="16" style="41" customWidth="1"/>
    <col min="6374" max="6374" width="18.140625" style="41" customWidth="1"/>
    <col min="6375" max="6617" width="9.140625" style="41"/>
    <col min="6618" max="6618" width="6.7109375" style="41" customWidth="1"/>
    <col min="6619" max="6619" width="18.42578125" style="41" customWidth="1"/>
    <col min="6620" max="6623" width="0" style="41" hidden="1" customWidth="1"/>
    <col min="6624" max="6624" width="20" style="41" customWidth="1"/>
    <col min="6625" max="6625" width="15" style="41" bestFit="1" customWidth="1"/>
    <col min="6626" max="6626" width="15.140625" style="41" customWidth="1"/>
    <col min="6627" max="6627" width="17.28515625" style="41" customWidth="1"/>
    <col min="6628" max="6628" width="16.7109375" style="41" customWidth="1"/>
    <col min="6629" max="6629" width="16" style="41" customWidth="1"/>
    <col min="6630" max="6630" width="18.140625" style="41" customWidth="1"/>
    <col min="6631" max="6873" width="9.140625" style="41"/>
    <col min="6874" max="6874" width="6.7109375" style="41" customWidth="1"/>
    <col min="6875" max="6875" width="18.42578125" style="41" customWidth="1"/>
    <col min="6876" max="6879" width="0" style="41" hidden="1" customWidth="1"/>
    <col min="6880" max="6880" width="20" style="41" customWidth="1"/>
    <col min="6881" max="6881" width="15" style="41" bestFit="1" customWidth="1"/>
    <col min="6882" max="6882" width="15.140625" style="41" customWidth="1"/>
    <col min="6883" max="6883" width="17.28515625" style="41" customWidth="1"/>
    <col min="6884" max="6884" width="16.7109375" style="41" customWidth="1"/>
    <col min="6885" max="6885" width="16" style="41" customWidth="1"/>
    <col min="6886" max="6886" width="18.140625" style="41" customWidth="1"/>
    <col min="6887" max="7129" width="9.140625" style="41"/>
    <col min="7130" max="7130" width="6.7109375" style="41" customWidth="1"/>
    <col min="7131" max="7131" width="18.42578125" style="41" customWidth="1"/>
    <col min="7132" max="7135" width="0" style="41" hidden="1" customWidth="1"/>
    <col min="7136" max="7136" width="20" style="41" customWidth="1"/>
    <col min="7137" max="7137" width="15" style="41" bestFit="1" customWidth="1"/>
    <col min="7138" max="7138" width="15.140625" style="41" customWidth="1"/>
    <col min="7139" max="7139" width="17.28515625" style="41" customWidth="1"/>
    <col min="7140" max="7140" width="16.7109375" style="41" customWidth="1"/>
    <col min="7141" max="7141" width="16" style="41" customWidth="1"/>
    <col min="7142" max="7142" width="18.140625" style="41" customWidth="1"/>
    <col min="7143" max="7385" width="9.140625" style="41"/>
    <col min="7386" max="7386" width="6.7109375" style="41" customWidth="1"/>
    <col min="7387" max="7387" width="18.42578125" style="41" customWidth="1"/>
    <col min="7388" max="7391" width="0" style="41" hidden="1" customWidth="1"/>
    <col min="7392" max="7392" width="20" style="41" customWidth="1"/>
    <col min="7393" max="7393" width="15" style="41" bestFit="1" customWidth="1"/>
    <col min="7394" max="7394" width="15.140625" style="41" customWidth="1"/>
    <col min="7395" max="7395" width="17.28515625" style="41" customWidth="1"/>
    <col min="7396" max="7396" width="16.7109375" style="41" customWidth="1"/>
    <col min="7397" max="7397" width="16" style="41" customWidth="1"/>
    <col min="7398" max="7398" width="18.140625" style="41" customWidth="1"/>
    <col min="7399" max="7641" width="9.140625" style="41"/>
    <col min="7642" max="7642" width="6.7109375" style="41" customWidth="1"/>
    <col min="7643" max="7643" width="18.42578125" style="41" customWidth="1"/>
    <col min="7644" max="7647" width="0" style="41" hidden="1" customWidth="1"/>
    <col min="7648" max="7648" width="20" style="41" customWidth="1"/>
    <col min="7649" max="7649" width="15" style="41" bestFit="1" customWidth="1"/>
    <col min="7650" max="7650" width="15.140625" style="41" customWidth="1"/>
    <col min="7651" max="7651" width="17.28515625" style="41" customWidth="1"/>
    <col min="7652" max="7652" width="16.7109375" style="41" customWidth="1"/>
    <col min="7653" max="7653" width="16" style="41" customWidth="1"/>
    <col min="7654" max="7654" width="18.140625" style="41" customWidth="1"/>
    <col min="7655" max="7897" width="9.140625" style="41"/>
    <col min="7898" max="7898" width="6.7109375" style="41" customWidth="1"/>
    <col min="7899" max="7899" width="18.42578125" style="41" customWidth="1"/>
    <col min="7900" max="7903" width="0" style="41" hidden="1" customWidth="1"/>
    <col min="7904" max="7904" width="20" style="41" customWidth="1"/>
    <col min="7905" max="7905" width="15" style="41" bestFit="1" customWidth="1"/>
    <col min="7906" max="7906" width="15.140625" style="41" customWidth="1"/>
    <col min="7907" max="7907" width="17.28515625" style="41" customWidth="1"/>
    <col min="7908" max="7908" width="16.7109375" style="41" customWidth="1"/>
    <col min="7909" max="7909" width="16" style="41" customWidth="1"/>
    <col min="7910" max="7910" width="18.140625" style="41" customWidth="1"/>
    <col min="7911" max="8153" width="9.140625" style="41"/>
    <col min="8154" max="8154" width="6.7109375" style="41" customWidth="1"/>
    <col min="8155" max="8155" width="18.42578125" style="41" customWidth="1"/>
    <col min="8156" max="8159" width="0" style="41" hidden="1" customWidth="1"/>
    <col min="8160" max="8160" width="20" style="41" customWidth="1"/>
    <col min="8161" max="8161" width="15" style="41" bestFit="1" customWidth="1"/>
    <col min="8162" max="8162" width="15.140625" style="41" customWidth="1"/>
    <col min="8163" max="8163" width="17.28515625" style="41" customWidth="1"/>
    <col min="8164" max="8164" width="16.7109375" style="41" customWidth="1"/>
    <col min="8165" max="8165" width="16" style="41" customWidth="1"/>
    <col min="8166" max="8166" width="18.140625" style="41" customWidth="1"/>
    <col min="8167" max="8409" width="9.140625" style="41"/>
    <col min="8410" max="8410" width="6.7109375" style="41" customWidth="1"/>
    <col min="8411" max="8411" width="18.42578125" style="41" customWidth="1"/>
    <col min="8412" max="8415" width="0" style="41" hidden="1" customWidth="1"/>
    <col min="8416" max="8416" width="20" style="41" customWidth="1"/>
    <col min="8417" max="8417" width="15" style="41" bestFit="1" customWidth="1"/>
    <col min="8418" max="8418" width="15.140625" style="41" customWidth="1"/>
    <col min="8419" max="8419" width="17.28515625" style="41" customWidth="1"/>
    <col min="8420" max="8420" width="16.7109375" style="41" customWidth="1"/>
    <col min="8421" max="8421" width="16" style="41" customWidth="1"/>
    <col min="8422" max="8422" width="18.140625" style="41" customWidth="1"/>
    <col min="8423" max="8665" width="9.140625" style="41"/>
    <col min="8666" max="8666" width="6.7109375" style="41" customWidth="1"/>
    <col min="8667" max="8667" width="18.42578125" style="41" customWidth="1"/>
    <col min="8668" max="8671" width="0" style="41" hidden="1" customWidth="1"/>
    <col min="8672" max="8672" width="20" style="41" customWidth="1"/>
    <col min="8673" max="8673" width="15" style="41" bestFit="1" customWidth="1"/>
    <col min="8674" max="8674" width="15.140625" style="41" customWidth="1"/>
    <col min="8675" max="8675" width="17.28515625" style="41" customWidth="1"/>
    <col min="8676" max="8676" width="16.7109375" style="41" customWidth="1"/>
    <col min="8677" max="8677" width="16" style="41" customWidth="1"/>
    <col min="8678" max="8678" width="18.140625" style="41" customWidth="1"/>
    <col min="8679" max="8921" width="9.140625" style="41"/>
    <col min="8922" max="8922" width="6.7109375" style="41" customWidth="1"/>
    <col min="8923" max="8923" width="18.42578125" style="41" customWidth="1"/>
    <col min="8924" max="8927" width="0" style="41" hidden="1" customWidth="1"/>
    <col min="8928" max="8928" width="20" style="41" customWidth="1"/>
    <col min="8929" max="8929" width="15" style="41" bestFit="1" customWidth="1"/>
    <col min="8930" max="8930" width="15.140625" style="41" customWidth="1"/>
    <col min="8931" max="8931" width="17.28515625" style="41" customWidth="1"/>
    <col min="8932" max="8932" width="16.7109375" style="41" customWidth="1"/>
    <col min="8933" max="8933" width="16" style="41" customWidth="1"/>
    <col min="8934" max="8934" width="18.140625" style="41" customWidth="1"/>
    <col min="8935" max="9177" width="9.140625" style="41"/>
    <col min="9178" max="9178" width="6.7109375" style="41" customWidth="1"/>
    <col min="9179" max="9179" width="18.42578125" style="41" customWidth="1"/>
    <col min="9180" max="9183" width="0" style="41" hidden="1" customWidth="1"/>
    <col min="9184" max="9184" width="20" style="41" customWidth="1"/>
    <col min="9185" max="9185" width="15" style="41" bestFit="1" customWidth="1"/>
    <col min="9186" max="9186" width="15.140625" style="41" customWidth="1"/>
    <col min="9187" max="9187" width="17.28515625" style="41" customWidth="1"/>
    <col min="9188" max="9188" width="16.7109375" style="41" customWidth="1"/>
    <col min="9189" max="9189" width="16" style="41" customWidth="1"/>
    <col min="9190" max="9190" width="18.140625" style="41" customWidth="1"/>
    <col min="9191" max="9433" width="9.140625" style="41"/>
    <col min="9434" max="9434" width="6.7109375" style="41" customWidth="1"/>
    <col min="9435" max="9435" width="18.42578125" style="41" customWidth="1"/>
    <col min="9436" max="9439" width="0" style="41" hidden="1" customWidth="1"/>
    <col min="9440" max="9440" width="20" style="41" customWidth="1"/>
    <col min="9441" max="9441" width="15" style="41" bestFit="1" customWidth="1"/>
    <col min="9442" max="9442" width="15.140625" style="41" customWidth="1"/>
    <col min="9443" max="9443" width="17.28515625" style="41" customWidth="1"/>
    <col min="9444" max="9444" width="16.7109375" style="41" customWidth="1"/>
    <col min="9445" max="9445" width="16" style="41" customWidth="1"/>
    <col min="9446" max="9446" width="18.140625" style="41" customWidth="1"/>
    <col min="9447" max="9689" width="9.140625" style="41"/>
    <col min="9690" max="9690" width="6.7109375" style="41" customWidth="1"/>
    <col min="9691" max="9691" width="18.42578125" style="41" customWidth="1"/>
    <col min="9692" max="9695" width="0" style="41" hidden="1" customWidth="1"/>
    <col min="9696" max="9696" width="20" style="41" customWidth="1"/>
    <col min="9697" max="9697" width="15" style="41" bestFit="1" customWidth="1"/>
    <col min="9698" max="9698" width="15.140625" style="41" customWidth="1"/>
    <col min="9699" max="9699" width="17.28515625" style="41" customWidth="1"/>
    <col min="9700" max="9700" width="16.7109375" style="41" customWidth="1"/>
    <col min="9701" max="9701" width="16" style="41" customWidth="1"/>
    <col min="9702" max="9702" width="18.140625" style="41" customWidth="1"/>
    <col min="9703" max="9945" width="9.140625" style="41"/>
    <col min="9946" max="9946" width="6.7109375" style="41" customWidth="1"/>
    <col min="9947" max="9947" width="18.42578125" style="41" customWidth="1"/>
    <col min="9948" max="9951" width="0" style="41" hidden="1" customWidth="1"/>
    <col min="9952" max="9952" width="20" style="41" customWidth="1"/>
    <col min="9953" max="9953" width="15" style="41" bestFit="1" customWidth="1"/>
    <col min="9954" max="9954" width="15.140625" style="41" customWidth="1"/>
    <col min="9955" max="9955" width="17.28515625" style="41" customWidth="1"/>
    <col min="9956" max="9956" width="16.7109375" style="41" customWidth="1"/>
    <col min="9957" max="9957" width="16" style="41" customWidth="1"/>
    <col min="9958" max="9958" width="18.140625" style="41" customWidth="1"/>
    <col min="9959" max="10201" width="9.140625" style="41"/>
    <col min="10202" max="10202" width="6.7109375" style="41" customWidth="1"/>
    <col min="10203" max="10203" width="18.42578125" style="41" customWidth="1"/>
    <col min="10204" max="10207" width="0" style="41" hidden="1" customWidth="1"/>
    <col min="10208" max="10208" width="20" style="41" customWidth="1"/>
    <col min="10209" max="10209" width="15" style="41" bestFit="1" customWidth="1"/>
    <col min="10210" max="10210" width="15.140625" style="41" customWidth="1"/>
    <col min="10211" max="10211" width="17.28515625" style="41" customWidth="1"/>
    <col min="10212" max="10212" width="16.7109375" style="41" customWidth="1"/>
    <col min="10213" max="10213" width="16" style="41" customWidth="1"/>
    <col min="10214" max="10214" width="18.140625" style="41" customWidth="1"/>
    <col min="10215" max="10457" width="9.140625" style="41"/>
    <col min="10458" max="10458" width="6.7109375" style="41" customWidth="1"/>
    <col min="10459" max="10459" width="18.42578125" style="41" customWidth="1"/>
    <col min="10460" max="10463" width="0" style="41" hidden="1" customWidth="1"/>
    <col min="10464" max="10464" width="20" style="41" customWidth="1"/>
    <col min="10465" max="10465" width="15" style="41" bestFit="1" customWidth="1"/>
    <col min="10466" max="10466" width="15.140625" style="41" customWidth="1"/>
    <col min="10467" max="10467" width="17.28515625" style="41" customWidth="1"/>
    <col min="10468" max="10468" width="16.7109375" style="41" customWidth="1"/>
    <col min="10469" max="10469" width="16" style="41" customWidth="1"/>
    <col min="10470" max="10470" width="18.140625" style="41" customWidth="1"/>
    <col min="10471" max="10713" width="9.140625" style="41"/>
    <col min="10714" max="10714" width="6.7109375" style="41" customWidth="1"/>
    <col min="10715" max="10715" width="18.42578125" style="41" customWidth="1"/>
    <col min="10716" max="10719" width="0" style="41" hidden="1" customWidth="1"/>
    <col min="10720" max="10720" width="20" style="41" customWidth="1"/>
    <col min="10721" max="10721" width="15" style="41" bestFit="1" customWidth="1"/>
    <col min="10722" max="10722" width="15.140625" style="41" customWidth="1"/>
    <col min="10723" max="10723" width="17.28515625" style="41" customWidth="1"/>
    <col min="10724" max="10724" width="16.7109375" style="41" customWidth="1"/>
    <col min="10725" max="10725" width="16" style="41" customWidth="1"/>
    <col min="10726" max="10726" width="18.140625" style="41" customWidth="1"/>
    <col min="10727" max="10969" width="9.140625" style="41"/>
    <col min="10970" max="10970" width="6.7109375" style="41" customWidth="1"/>
    <col min="10971" max="10971" width="18.42578125" style="41" customWidth="1"/>
    <col min="10972" max="10975" width="0" style="41" hidden="1" customWidth="1"/>
    <col min="10976" max="10976" width="20" style="41" customWidth="1"/>
    <col min="10977" max="10977" width="15" style="41" bestFit="1" customWidth="1"/>
    <col min="10978" max="10978" width="15.140625" style="41" customWidth="1"/>
    <col min="10979" max="10979" width="17.28515625" style="41" customWidth="1"/>
    <col min="10980" max="10980" width="16.7109375" style="41" customWidth="1"/>
    <col min="10981" max="10981" width="16" style="41" customWidth="1"/>
    <col min="10982" max="10982" width="18.140625" style="41" customWidth="1"/>
    <col min="10983" max="11225" width="9.140625" style="41"/>
    <col min="11226" max="11226" width="6.7109375" style="41" customWidth="1"/>
    <col min="11227" max="11227" width="18.42578125" style="41" customWidth="1"/>
    <col min="11228" max="11231" width="0" style="41" hidden="1" customWidth="1"/>
    <col min="11232" max="11232" width="20" style="41" customWidth="1"/>
    <col min="11233" max="11233" width="15" style="41" bestFit="1" customWidth="1"/>
    <col min="11234" max="11234" width="15.140625" style="41" customWidth="1"/>
    <col min="11235" max="11235" width="17.28515625" style="41" customWidth="1"/>
    <col min="11236" max="11236" width="16.7109375" style="41" customWidth="1"/>
    <col min="11237" max="11237" width="16" style="41" customWidth="1"/>
    <col min="11238" max="11238" width="18.140625" style="41" customWidth="1"/>
    <col min="11239" max="11481" width="9.140625" style="41"/>
    <col min="11482" max="11482" width="6.7109375" style="41" customWidth="1"/>
    <col min="11483" max="11483" width="18.42578125" style="41" customWidth="1"/>
    <col min="11484" max="11487" width="0" style="41" hidden="1" customWidth="1"/>
    <col min="11488" max="11488" width="20" style="41" customWidth="1"/>
    <col min="11489" max="11489" width="15" style="41" bestFit="1" customWidth="1"/>
    <col min="11490" max="11490" width="15.140625" style="41" customWidth="1"/>
    <col min="11491" max="11491" width="17.28515625" style="41" customWidth="1"/>
    <col min="11492" max="11492" width="16.7109375" style="41" customWidth="1"/>
    <col min="11493" max="11493" width="16" style="41" customWidth="1"/>
    <col min="11494" max="11494" width="18.140625" style="41" customWidth="1"/>
    <col min="11495" max="11737" width="9.140625" style="41"/>
    <col min="11738" max="11738" width="6.7109375" style="41" customWidth="1"/>
    <col min="11739" max="11739" width="18.42578125" style="41" customWidth="1"/>
    <col min="11740" max="11743" width="0" style="41" hidden="1" customWidth="1"/>
    <col min="11744" max="11744" width="20" style="41" customWidth="1"/>
    <col min="11745" max="11745" width="15" style="41" bestFit="1" customWidth="1"/>
    <col min="11746" max="11746" width="15.140625" style="41" customWidth="1"/>
    <col min="11747" max="11747" width="17.28515625" style="41" customWidth="1"/>
    <col min="11748" max="11748" width="16.7109375" style="41" customWidth="1"/>
    <col min="11749" max="11749" width="16" style="41" customWidth="1"/>
    <col min="11750" max="11750" width="18.140625" style="41" customWidth="1"/>
    <col min="11751" max="11993" width="9.140625" style="41"/>
    <col min="11994" max="11994" width="6.7109375" style="41" customWidth="1"/>
    <col min="11995" max="11995" width="18.42578125" style="41" customWidth="1"/>
    <col min="11996" max="11999" width="0" style="41" hidden="1" customWidth="1"/>
    <col min="12000" max="12000" width="20" style="41" customWidth="1"/>
    <col min="12001" max="12001" width="15" style="41" bestFit="1" customWidth="1"/>
    <col min="12002" max="12002" width="15.140625" style="41" customWidth="1"/>
    <col min="12003" max="12003" width="17.28515625" style="41" customWidth="1"/>
    <col min="12004" max="12004" width="16.7109375" style="41" customWidth="1"/>
    <col min="12005" max="12005" width="16" style="41" customWidth="1"/>
    <col min="12006" max="12006" width="18.140625" style="41" customWidth="1"/>
    <col min="12007" max="12249" width="9.140625" style="41"/>
    <col min="12250" max="12250" width="6.7109375" style="41" customWidth="1"/>
    <col min="12251" max="12251" width="18.42578125" style="41" customWidth="1"/>
    <col min="12252" max="12255" width="0" style="41" hidden="1" customWidth="1"/>
    <col min="12256" max="12256" width="20" style="41" customWidth="1"/>
    <col min="12257" max="12257" width="15" style="41" bestFit="1" customWidth="1"/>
    <col min="12258" max="12258" width="15.140625" style="41" customWidth="1"/>
    <col min="12259" max="12259" width="17.28515625" style="41" customWidth="1"/>
    <col min="12260" max="12260" width="16.7109375" style="41" customWidth="1"/>
    <col min="12261" max="12261" width="16" style="41" customWidth="1"/>
    <col min="12262" max="12262" width="18.140625" style="41" customWidth="1"/>
    <col min="12263" max="12505" width="9.140625" style="41"/>
    <col min="12506" max="12506" width="6.7109375" style="41" customWidth="1"/>
    <col min="12507" max="12507" width="18.42578125" style="41" customWidth="1"/>
    <col min="12508" max="12511" width="0" style="41" hidden="1" customWidth="1"/>
    <col min="12512" max="12512" width="20" style="41" customWidth="1"/>
    <col min="12513" max="12513" width="15" style="41" bestFit="1" customWidth="1"/>
    <col min="12514" max="12514" width="15.140625" style="41" customWidth="1"/>
    <col min="12515" max="12515" width="17.28515625" style="41" customWidth="1"/>
    <col min="12516" max="12516" width="16.7109375" style="41" customWidth="1"/>
    <col min="12517" max="12517" width="16" style="41" customWidth="1"/>
    <col min="12518" max="12518" width="18.140625" style="41" customWidth="1"/>
    <col min="12519" max="12761" width="9.140625" style="41"/>
    <col min="12762" max="12762" width="6.7109375" style="41" customWidth="1"/>
    <col min="12763" max="12763" width="18.42578125" style="41" customWidth="1"/>
    <col min="12764" max="12767" width="0" style="41" hidden="1" customWidth="1"/>
    <col min="12768" max="12768" width="20" style="41" customWidth="1"/>
    <col min="12769" max="12769" width="15" style="41" bestFit="1" customWidth="1"/>
    <col min="12770" max="12770" width="15.140625" style="41" customWidth="1"/>
    <col min="12771" max="12771" width="17.28515625" style="41" customWidth="1"/>
    <col min="12772" max="12772" width="16.7109375" style="41" customWidth="1"/>
    <col min="12773" max="12773" width="16" style="41" customWidth="1"/>
    <col min="12774" max="12774" width="18.140625" style="41" customWidth="1"/>
    <col min="12775" max="13017" width="9.140625" style="41"/>
    <col min="13018" max="13018" width="6.7109375" style="41" customWidth="1"/>
    <col min="13019" max="13019" width="18.42578125" style="41" customWidth="1"/>
    <col min="13020" max="13023" width="0" style="41" hidden="1" customWidth="1"/>
    <col min="13024" max="13024" width="20" style="41" customWidth="1"/>
    <col min="13025" max="13025" width="15" style="41" bestFit="1" customWidth="1"/>
    <col min="13026" max="13026" width="15.140625" style="41" customWidth="1"/>
    <col min="13027" max="13027" width="17.28515625" style="41" customWidth="1"/>
    <col min="13028" max="13028" width="16.7109375" style="41" customWidth="1"/>
    <col min="13029" max="13029" width="16" style="41" customWidth="1"/>
    <col min="13030" max="13030" width="18.140625" style="41" customWidth="1"/>
    <col min="13031" max="13273" width="9.140625" style="41"/>
    <col min="13274" max="13274" width="6.7109375" style="41" customWidth="1"/>
    <col min="13275" max="13275" width="18.42578125" style="41" customWidth="1"/>
    <col min="13276" max="13279" width="0" style="41" hidden="1" customWidth="1"/>
    <col min="13280" max="13280" width="20" style="41" customWidth="1"/>
    <col min="13281" max="13281" width="15" style="41" bestFit="1" customWidth="1"/>
    <col min="13282" max="13282" width="15.140625" style="41" customWidth="1"/>
    <col min="13283" max="13283" width="17.28515625" style="41" customWidth="1"/>
    <col min="13284" max="13284" width="16.7109375" style="41" customWidth="1"/>
    <col min="13285" max="13285" width="16" style="41" customWidth="1"/>
    <col min="13286" max="13286" width="18.140625" style="41" customWidth="1"/>
    <col min="13287" max="13529" width="9.140625" style="41"/>
    <col min="13530" max="13530" width="6.7109375" style="41" customWidth="1"/>
    <col min="13531" max="13531" width="18.42578125" style="41" customWidth="1"/>
    <col min="13532" max="13535" width="0" style="41" hidden="1" customWidth="1"/>
    <col min="13536" max="13536" width="20" style="41" customWidth="1"/>
    <col min="13537" max="13537" width="15" style="41" bestFit="1" customWidth="1"/>
    <col min="13538" max="13538" width="15.140625" style="41" customWidth="1"/>
    <col min="13539" max="13539" width="17.28515625" style="41" customWidth="1"/>
    <col min="13540" max="13540" width="16.7109375" style="41" customWidth="1"/>
    <col min="13541" max="13541" width="16" style="41" customWidth="1"/>
    <col min="13542" max="13542" width="18.140625" style="41" customWidth="1"/>
    <col min="13543" max="13785" width="9.140625" style="41"/>
    <col min="13786" max="13786" width="6.7109375" style="41" customWidth="1"/>
    <col min="13787" max="13787" width="18.42578125" style="41" customWidth="1"/>
    <col min="13788" max="13791" width="0" style="41" hidden="1" customWidth="1"/>
    <col min="13792" max="13792" width="20" style="41" customWidth="1"/>
    <col min="13793" max="13793" width="15" style="41" bestFit="1" customWidth="1"/>
    <col min="13794" max="13794" width="15.140625" style="41" customWidth="1"/>
    <col min="13795" max="13795" width="17.28515625" style="41" customWidth="1"/>
    <col min="13796" max="13796" width="16.7109375" style="41" customWidth="1"/>
    <col min="13797" max="13797" width="16" style="41" customWidth="1"/>
    <col min="13798" max="13798" width="18.140625" style="41" customWidth="1"/>
    <col min="13799" max="14041" width="9.140625" style="41"/>
    <col min="14042" max="14042" width="6.7109375" style="41" customWidth="1"/>
    <col min="14043" max="14043" width="18.42578125" style="41" customWidth="1"/>
    <col min="14044" max="14047" width="0" style="41" hidden="1" customWidth="1"/>
    <col min="14048" max="14048" width="20" style="41" customWidth="1"/>
    <col min="14049" max="14049" width="15" style="41" bestFit="1" customWidth="1"/>
    <col min="14050" max="14050" width="15.140625" style="41" customWidth="1"/>
    <col min="14051" max="14051" width="17.28515625" style="41" customWidth="1"/>
    <col min="14052" max="14052" width="16.7109375" style="41" customWidth="1"/>
    <col min="14053" max="14053" width="16" style="41" customWidth="1"/>
    <col min="14054" max="14054" width="18.140625" style="41" customWidth="1"/>
    <col min="14055" max="14297" width="9.140625" style="41"/>
    <col min="14298" max="14298" width="6.7109375" style="41" customWidth="1"/>
    <col min="14299" max="14299" width="18.42578125" style="41" customWidth="1"/>
    <col min="14300" max="14303" width="0" style="41" hidden="1" customWidth="1"/>
    <col min="14304" max="14304" width="20" style="41" customWidth="1"/>
    <col min="14305" max="14305" width="15" style="41" bestFit="1" customWidth="1"/>
    <col min="14306" max="14306" width="15.140625" style="41" customWidth="1"/>
    <col min="14307" max="14307" width="17.28515625" style="41" customWidth="1"/>
    <col min="14308" max="14308" width="16.7109375" style="41" customWidth="1"/>
    <col min="14309" max="14309" width="16" style="41" customWidth="1"/>
    <col min="14310" max="14310" width="18.140625" style="41" customWidth="1"/>
    <col min="14311" max="14553" width="9.140625" style="41"/>
    <col min="14554" max="14554" width="6.7109375" style="41" customWidth="1"/>
    <col min="14555" max="14555" width="18.42578125" style="41" customWidth="1"/>
    <col min="14556" max="14559" width="0" style="41" hidden="1" customWidth="1"/>
    <col min="14560" max="14560" width="20" style="41" customWidth="1"/>
    <col min="14561" max="14561" width="15" style="41" bestFit="1" customWidth="1"/>
    <col min="14562" max="14562" width="15.140625" style="41" customWidth="1"/>
    <col min="14563" max="14563" width="17.28515625" style="41" customWidth="1"/>
    <col min="14564" max="14564" width="16.7109375" style="41" customWidth="1"/>
    <col min="14565" max="14565" width="16" style="41" customWidth="1"/>
    <col min="14566" max="14566" width="18.140625" style="41" customWidth="1"/>
    <col min="14567" max="14809" width="9.140625" style="41"/>
    <col min="14810" max="14810" width="6.7109375" style="41" customWidth="1"/>
    <col min="14811" max="14811" width="18.42578125" style="41" customWidth="1"/>
    <col min="14812" max="14815" width="0" style="41" hidden="1" customWidth="1"/>
    <col min="14816" max="14816" width="20" style="41" customWidth="1"/>
    <col min="14817" max="14817" width="15" style="41" bestFit="1" customWidth="1"/>
    <col min="14818" max="14818" width="15.140625" style="41" customWidth="1"/>
    <col min="14819" max="14819" width="17.28515625" style="41" customWidth="1"/>
    <col min="14820" max="14820" width="16.7109375" style="41" customWidth="1"/>
    <col min="14821" max="14821" width="16" style="41" customWidth="1"/>
    <col min="14822" max="14822" width="18.140625" style="41" customWidth="1"/>
    <col min="14823" max="15065" width="9.140625" style="41"/>
    <col min="15066" max="15066" width="6.7109375" style="41" customWidth="1"/>
    <col min="15067" max="15067" width="18.42578125" style="41" customWidth="1"/>
    <col min="15068" max="15071" width="0" style="41" hidden="1" customWidth="1"/>
    <col min="15072" max="15072" width="20" style="41" customWidth="1"/>
    <col min="15073" max="15073" width="15" style="41" bestFit="1" customWidth="1"/>
    <col min="15074" max="15074" width="15.140625" style="41" customWidth="1"/>
    <col min="15075" max="15075" width="17.28515625" style="41" customWidth="1"/>
    <col min="15076" max="15076" width="16.7109375" style="41" customWidth="1"/>
    <col min="15077" max="15077" width="16" style="41" customWidth="1"/>
    <col min="15078" max="15078" width="18.140625" style="41" customWidth="1"/>
    <col min="15079" max="15321" width="9.140625" style="41"/>
    <col min="15322" max="15322" width="6.7109375" style="41" customWidth="1"/>
    <col min="15323" max="15323" width="18.42578125" style="41" customWidth="1"/>
    <col min="15324" max="15327" width="0" style="41" hidden="1" customWidth="1"/>
    <col min="15328" max="15328" width="20" style="41" customWidth="1"/>
    <col min="15329" max="15329" width="15" style="41" bestFit="1" customWidth="1"/>
    <col min="15330" max="15330" width="15.140625" style="41" customWidth="1"/>
    <col min="15331" max="15331" width="17.28515625" style="41" customWidth="1"/>
    <col min="15332" max="15332" width="16.7109375" style="41" customWidth="1"/>
    <col min="15333" max="15333" width="16" style="41" customWidth="1"/>
    <col min="15334" max="15334" width="18.140625" style="41" customWidth="1"/>
    <col min="15335" max="15577" width="9.140625" style="41"/>
    <col min="15578" max="15578" width="6.7109375" style="41" customWidth="1"/>
    <col min="15579" max="15579" width="18.42578125" style="41" customWidth="1"/>
    <col min="15580" max="15583" width="0" style="41" hidden="1" customWidth="1"/>
    <col min="15584" max="15584" width="20" style="41" customWidth="1"/>
    <col min="15585" max="15585" width="15" style="41" bestFit="1" customWidth="1"/>
    <col min="15586" max="15586" width="15.140625" style="41" customWidth="1"/>
    <col min="15587" max="15587" width="17.28515625" style="41" customWidth="1"/>
    <col min="15588" max="15588" width="16.7109375" style="41" customWidth="1"/>
    <col min="15589" max="15589" width="16" style="41" customWidth="1"/>
    <col min="15590" max="15590" width="18.140625" style="41" customWidth="1"/>
    <col min="15591" max="15833" width="9.140625" style="41"/>
    <col min="15834" max="15834" width="6.7109375" style="41" customWidth="1"/>
    <col min="15835" max="15835" width="18.42578125" style="41" customWidth="1"/>
    <col min="15836" max="15839" width="0" style="41" hidden="1" customWidth="1"/>
    <col min="15840" max="15840" width="20" style="41" customWidth="1"/>
    <col min="15841" max="15841" width="15" style="41" bestFit="1" customWidth="1"/>
    <col min="15842" max="15842" width="15.140625" style="41" customWidth="1"/>
    <col min="15843" max="15843" width="17.28515625" style="41" customWidth="1"/>
    <col min="15844" max="15844" width="16.7109375" style="41" customWidth="1"/>
    <col min="15845" max="15845" width="16" style="41" customWidth="1"/>
    <col min="15846" max="15846" width="18.140625" style="41" customWidth="1"/>
    <col min="15847" max="16089" width="9.140625" style="41"/>
    <col min="16090" max="16090" width="6.7109375" style="41" customWidth="1"/>
    <col min="16091" max="16091" width="18.42578125" style="41" customWidth="1"/>
    <col min="16092" max="16095" width="0" style="41" hidden="1" customWidth="1"/>
    <col min="16096" max="16096" width="20" style="41" customWidth="1"/>
    <col min="16097" max="16097" width="15" style="41" bestFit="1" customWidth="1"/>
    <col min="16098" max="16098" width="15.140625" style="41" customWidth="1"/>
    <col min="16099" max="16099" width="17.28515625" style="41" customWidth="1"/>
    <col min="16100" max="16100" width="16.7109375" style="41" customWidth="1"/>
    <col min="16101" max="16101" width="16" style="41" customWidth="1"/>
    <col min="16102" max="16102" width="18.140625" style="41" customWidth="1"/>
    <col min="16103" max="16384" width="9.140625" style="41"/>
  </cols>
  <sheetData>
    <row r="1" spans="1:53" s="2" customFormat="1" ht="20.25" hidden="1" customHeight="1">
      <c r="A1" s="75" t="s">
        <v>0</v>
      </c>
      <c r="B1" s="75"/>
      <c r="C1" s="75"/>
      <c r="D1" s="75"/>
      <c r="L1" s="3"/>
      <c r="BA1" s="4"/>
    </row>
    <row r="2" spans="1:53" s="2" customFormat="1" ht="3" customHeight="1">
      <c r="A2" s="5" t="s">
        <v>1</v>
      </c>
      <c r="B2" s="6"/>
      <c r="C2" s="6"/>
      <c r="D2" s="6"/>
      <c r="L2" s="3"/>
      <c r="BA2" s="4"/>
    </row>
    <row r="3" spans="1:53" s="2" customFormat="1" ht="30" customHeight="1">
      <c r="B3" s="7"/>
      <c r="C3" s="7"/>
      <c r="D3" s="72" t="s">
        <v>178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1:53" s="2" customFormat="1" ht="18.75" customHeight="1">
      <c r="A4" s="9"/>
      <c r="B4" s="9"/>
      <c r="C4" s="9"/>
      <c r="D4" s="9"/>
      <c r="E4" s="10"/>
      <c r="H4" s="11"/>
      <c r="I4" s="11"/>
      <c r="J4" s="11"/>
      <c r="K4" s="76" t="s">
        <v>2</v>
      </c>
      <c r="L4" s="76"/>
      <c r="BA4" s="4"/>
    </row>
    <row r="5" spans="1:53" s="2" customFormat="1" ht="30" customHeight="1">
      <c r="A5" s="77" t="s">
        <v>3</v>
      </c>
      <c r="B5" s="77" t="s">
        <v>4</v>
      </c>
      <c r="C5" s="77" t="s">
        <v>5</v>
      </c>
      <c r="D5" s="77" t="s">
        <v>5</v>
      </c>
      <c r="E5" s="74" t="s">
        <v>6</v>
      </c>
      <c r="F5" s="74"/>
      <c r="G5" s="74"/>
      <c r="H5" s="74"/>
      <c r="I5" s="74" t="s">
        <v>7</v>
      </c>
      <c r="J5" s="74"/>
      <c r="K5" s="74"/>
      <c r="L5" s="74"/>
      <c r="M5" s="74" t="s">
        <v>8</v>
      </c>
      <c r="N5" s="74"/>
      <c r="O5" s="74"/>
      <c r="P5" s="74"/>
      <c r="Q5" s="74" t="s">
        <v>9</v>
      </c>
      <c r="R5" s="74"/>
      <c r="S5" s="74"/>
      <c r="T5" s="74"/>
      <c r="U5" s="74" t="s">
        <v>10</v>
      </c>
      <c r="V5" s="74"/>
      <c r="W5" s="74"/>
      <c r="X5" s="74"/>
      <c r="Y5" s="74" t="s">
        <v>11</v>
      </c>
      <c r="Z5" s="74"/>
      <c r="AA5" s="74"/>
      <c r="AB5" s="74"/>
      <c r="AC5" s="74" t="s">
        <v>12</v>
      </c>
      <c r="AD5" s="74"/>
      <c r="AE5" s="74"/>
      <c r="AF5" s="74"/>
      <c r="AG5" s="74" t="s">
        <v>13</v>
      </c>
      <c r="AH5" s="74"/>
      <c r="AI5" s="74"/>
      <c r="AJ5" s="74"/>
      <c r="AK5" s="74" t="s">
        <v>14</v>
      </c>
      <c r="AL5" s="74"/>
      <c r="AM5" s="74"/>
      <c r="AN5" s="74"/>
      <c r="AO5" s="74" t="s">
        <v>15</v>
      </c>
      <c r="AP5" s="74"/>
      <c r="AQ5" s="74"/>
      <c r="AR5" s="74"/>
      <c r="AS5" s="74" t="s">
        <v>16</v>
      </c>
      <c r="AT5" s="74"/>
      <c r="AU5" s="74"/>
      <c r="AV5" s="74"/>
      <c r="AW5" s="74" t="s">
        <v>17</v>
      </c>
      <c r="AX5" s="74"/>
      <c r="AY5" s="74"/>
      <c r="AZ5" s="74"/>
      <c r="BA5" s="12"/>
    </row>
    <row r="6" spans="1:53" s="2" customFormat="1" ht="57.75" customHeight="1">
      <c r="A6" s="77"/>
      <c r="B6" s="77"/>
      <c r="C6" s="77"/>
      <c r="D6" s="77"/>
      <c r="E6" s="13" t="s">
        <v>18</v>
      </c>
      <c r="F6" s="13" t="s">
        <v>19</v>
      </c>
      <c r="G6" s="13" t="s">
        <v>20</v>
      </c>
      <c r="H6" s="14" t="s">
        <v>21</v>
      </c>
      <c r="I6" s="13" t="s">
        <v>18</v>
      </c>
      <c r="J6" s="13" t="s">
        <v>19</v>
      </c>
      <c r="K6" s="13" t="s">
        <v>20</v>
      </c>
      <c r="L6" s="14" t="s">
        <v>21</v>
      </c>
      <c r="M6" s="13" t="s">
        <v>18</v>
      </c>
      <c r="N6" s="13" t="s">
        <v>19</v>
      </c>
      <c r="O6" s="13" t="s">
        <v>20</v>
      </c>
      <c r="P6" s="14" t="s">
        <v>21</v>
      </c>
      <c r="Q6" s="13" t="s">
        <v>18</v>
      </c>
      <c r="R6" s="13" t="s">
        <v>19</v>
      </c>
      <c r="S6" s="13" t="s">
        <v>20</v>
      </c>
      <c r="T6" s="14" t="s">
        <v>21</v>
      </c>
      <c r="U6" s="13" t="s">
        <v>18</v>
      </c>
      <c r="V6" s="13" t="s">
        <v>19</v>
      </c>
      <c r="W6" s="13" t="s">
        <v>20</v>
      </c>
      <c r="X6" s="14" t="s">
        <v>21</v>
      </c>
      <c r="Y6" s="13" t="s">
        <v>18</v>
      </c>
      <c r="Z6" s="13" t="s">
        <v>19</v>
      </c>
      <c r="AA6" s="13" t="s">
        <v>20</v>
      </c>
      <c r="AB6" s="14" t="s">
        <v>21</v>
      </c>
      <c r="AC6" s="13" t="s">
        <v>18</v>
      </c>
      <c r="AD6" s="13" t="s">
        <v>19</v>
      </c>
      <c r="AE6" s="13" t="s">
        <v>20</v>
      </c>
      <c r="AF6" s="14" t="s">
        <v>21</v>
      </c>
      <c r="AG6" s="13" t="s">
        <v>18</v>
      </c>
      <c r="AH6" s="13" t="s">
        <v>19</v>
      </c>
      <c r="AI6" s="13" t="s">
        <v>20</v>
      </c>
      <c r="AJ6" s="14" t="s">
        <v>21</v>
      </c>
      <c r="AK6" s="13" t="s">
        <v>18</v>
      </c>
      <c r="AL6" s="13" t="s">
        <v>19</v>
      </c>
      <c r="AM6" s="13" t="s">
        <v>20</v>
      </c>
      <c r="AN6" s="14" t="s">
        <v>21</v>
      </c>
      <c r="AO6" s="13" t="s">
        <v>18</v>
      </c>
      <c r="AP6" s="13" t="s">
        <v>19</v>
      </c>
      <c r="AQ6" s="13" t="s">
        <v>20</v>
      </c>
      <c r="AR6" s="14" t="s">
        <v>21</v>
      </c>
      <c r="AS6" s="13" t="s">
        <v>18</v>
      </c>
      <c r="AT6" s="13" t="s">
        <v>19</v>
      </c>
      <c r="AU6" s="13" t="s">
        <v>20</v>
      </c>
      <c r="AV6" s="14" t="s">
        <v>21</v>
      </c>
      <c r="AW6" s="13" t="s">
        <v>18</v>
      </c>
      <c r="AX6" s="13" t="s">
        <v>19</v>
      </c>
      <c r="AY6" s="13" t="s">
        <v>20</v>
      </c>
      <c r="AZ6" s="14" t="s">
        <v>21</v>
      </c>
      <c r="BA6" s="15"/>
    </row>
    <row r="7" spans="1:53" s="20" customFormat="1" ht="18.75" customHeight="1">
      <c r="A7" s="16"/>
      <c r="B7" s="16"/>
      <c r="C7" s="16"/>
      <c r="D7" s="17">
        <v>1</v>
      </c>
      <c r="E7" s="17">
        <f>D7+1</f>
        <v>2</v>
      </c>
      <c r="F7" s="17">
        <f t="shared" ref="F7:AZ7" si="0">E7+1</f>
        <v>3</v>
      </c>
      <c r="G7" s="17">
        <f t="shared" si="0"/>
        <v>4</v>
      </c>
      <c r="H7" s="17">
        <f t="shared" si="0"/>
        <v>5</v>
      </c>
      <c r="I7" s="17">
        <f t="shared" si="0"/>
        <v>6</v>
      </c>
      <c r="J7" s="17">
        <f t="shared" si="0"/>
        <v>7</v>
      </c>
      <c r="K7" s="17">
        <f t="shared" si="0"/>
        <v>8</v>
      </c>
      <c r="L7" s="17">
        <f t="shared" si="0"/>
        <v>9</v>
      </c>
      <c r="M7" s="17">
        <f t="shared" si="0"/>
        <v>10</v>
      </c>
      <c r="N7" s="17">
        <f t="shared" si="0"/>
        <v>11</v>
      </c>
      <c r="O7" s="17">
        <f t="shared" si="0"/>
        <v>12</v>
      </c>
      <c r="P7" s="17">
        <f t="shared" si="0"/>
        <v>13</v>
      </c>
      <c r="Q7" s="17">
        <f t="shared" si="0"/>
        <v>14</v>
      </c>
      <c r="R7" s="17">
        <f t="shared" si="0"/>
        <v>15</v>
      </c>
      <c r="S7" s="17">
        <f t="shared" si="0"/>
        <v>16</v>
      </c>
      <c r="T7" s="17">
        <f t="shared" si="0"/>
        <v>17</v>
      </c>
      <c r="U7" s="17">
        <f t="shared" si="0"/>
        <v>18</v>
      </c>
      <c r="V7" s="17">
        <f t="shared" si="0"/>
        <v>19</v>
      </c>
      <c r="W7" s="17">
        <f t="shared" si="0"/>
        <v>20</v>
      </c>
      <c r="X7" s="17">
        <f t="shared" si="0"/>
        <v>21</v>
      </c>
      <c r="Y7" s="17">
        <f t="shared" si="0"/>
        <v>22</v>
      </c>
      <c r="Z7" s="17">
        <f t="shared" si="0"/>
        <v>23</v>
      </c>
      <c r="AA7" s="17">
        <f t="shared" si="0"/>
        <v>24</v>
      </c>
      <c r="AB7" s="17">
        <f t="shared" si="0"/>
        <v>25</v>
      </c>
      <c r="AC7" s="17">
        <f t="shared" si="0"/>
        <v>26</v>
      </c>
      <c r="AD7" s="17">
        <f t="shared" si="0"/>
        <v>27</v>
      </c>
      <c r="AE7" s="17">
        <f t="shared" si="0"/>
        <v>28</v>
      </c>
      <c r="AF7" s="17">
        <f t="shared" si="0"/>
        <v>29</v>
      </c>
      <c r="AG7" s="17">
        <f t="shared" si="0"/>
        <v>30</v>
      </c>
      <c r="AH7" s="17">
        <f t="shared" si="0"/>
        <v>31</v>
      </c>
      <c r="AI7" s="17">
        <f t="shared" si="0"/>
        <v>32</v>
      </c>
      <c r="AJ7" s="17">
        <f t="shared" si="0"/>
        <v>33</v>
      </c>
      <c r="AK7" s="17">
        <f t="shared" si="0"/>
        <v>34</v>
      </c>
      <c r="AL7" s="17">
        <f t="shared" si="0"/>
        <v>35</v>
      </c>
      <c r="AM7" s="17">
        <f t="shared" si="0"/>
        <v>36</v>
      </c>
      <c r="AN7" s="17">
        <f t="shared" si="0"/>
        <v>37</v>
      </c>
      <c r="AO7" s="17">
        <f t="shared" si="0"/>
        <v>38</v>
      </c>
      <c r="AP7" s="17">
        <f t="shared" si="0"/>
        <v>39</v>
      </c>
      <c r="AQ7" s="17">
        <f t="shared" si="0"/>
        <v>40</v>
      </c>
      <c r="AR7" s="17">
        <f t="shared" si="0"/>
        <v>41</v>
      </c>
      <c r="AS7" s="17">
        <f t="shared" si="0"/>
        <v>42</v>
      </c>
      <c r="AT7" s="17">
        <f t="shared" si="0"/>
        <v>43</v>
      </c>
      <c r="AU7" s="17">
        <f t="shared" si="0"/>
        <v>44</v>
      </c>
      <c r="AV7" s="17">
        <f t="shared" si="0"/>
        <v>45</v>
      </c>
      <c r="AW7" s="17">
        <f t="shared" si="0"/>
        <v>46</v>
      </c>
      <c r="AX7" s="17">
        <f t="shared" si="0"/>
        <v>47</v>
      </c>
      <c r="AY7" s="17">
        <f t="shared" si="0"/>
        <v>48</v>
      </c>
      <c r="AZ7" s="17">
        <f t="shared" si="0"/>
        <v>49</v>
      </c>
      <c r="BA7" s="18"/>
    </row>
    <row r="8" spans="1:53" s="33" customFormat="1" ht="24.95" customHeight="1">
      <c r="A8" s="21">
        <v>1</v>
      </c>
      <c r="B8" s="21">
        <v>8</v>
      </c>
      <c r="C8" s="22" t="s">
        <v>22</v>
      </c>
      <c r="D8" s="23" t="s">
        <v>23</v>
      </c>
      <c r="E8" s="24">
        <v>42463595</v>
      </c>
      <c r="F8" s="24">
        <v>9099342</v>
      </c>
      <c r="G8" s="24">
        <v>9008348</v>
      </c>
      <c r="H8" s="25">
        <f t="shared" ref="H8:H71" si="1">SUM(E8:G8)</f>
        <v>60571285</v>
      </c>
      <c r="I8" s="24">
        <v>59753434</v>
      </c>
      <c r="J8" s="24">
        <v>12804307</v>
      </c>
      <c r="K8" s="24">
        <v>12676265</v>
      </c>
      <c r="L8" s="25">
        <f t="shared" ref="L8:L71" si="2">SUM(I8:K8)</f>
        <v>85234006</v>
      </c>
      <c r="M8" s="24">
        <v>59753434</v>
      </c>
      <c r="N8" s="24">
        <v>12804307</v>
      </c>
      <c r="O8" s="24">
        <v>12676265</v>
      </c>
      <c r="P8" s="25">
        <f t="shared" ref="P8:P71" si="3">SUM(M8:O8)</f>
        <v>85234006</v>
      </c>
      <c r="Q8" s="24">
        <v>59753434</v>
      </c>
      <c r="R8" s="24">
        <v>12804307</v>
      </c>
      <c r="S8" s="24">
        <v>12676265</v>
      </c>
      <c r="T8" s="25">
        <f t="shared" ref="T8:T71" si="4">SUM(Q8:S8)</f>
        <v>85234006</v>
      </c>
      <c r="U8" s="24">
        <v>59753434</v>
      </c>
      <c r="V8" s="24">
        <v>12804307</v>
      </c>
      <c r="W8" s="24">
        <v>12676265</v>
      </c>
      <c r="X8" s="25">
        <f t="shared" ref="X8:X71" si="5">SUM(U8:W8)</f>
        <v>85234006</v>
      </c>
      <c r="Y8" s="24">
        <v>59753434</v>
      </c>
      <c r="Z8" s="24">
        <v>12804307</v>
      </c>
      <c r="AA8" s="24">
        <v>12676265</v>
      </c>
      <c r="AB8" s="25">
        <f t="shared" ref="AB8:AB71" si="6">SUM(Y8:AA8)</f>
        <v>85234006</v>
      </c>
      <c r="AC8" s="26">
        <v>60018705</v>
      </c>
      <c r="AD8" s="26">
        <v>12861151</v>
      </c>
      <c r="AE8" s="27">
        <v>12732540</v>
      </c>
      <c r="AF8" s="26">
        <f>SUM(AC8:AE8)</f>
        <v>85612396</v>
      </c>
      <c r="AG8" s="26">
        <v>60018705</v>
      </c>
      <c r="AH8" s="26">
        <v>12861151</v>
      </c>
      <c r="AI8" s="27">
        <v>12732540</v>
      </c>
      <c r="AJ8" s="26">
        <f>SUM(AG8:AI8)</f>
        <v>85612396</v>
      </c>
      <c r="AK8" s="26">
        <v>60018705</v>
      </c>
      <c r="AL8" s="26">
        <v>12861151</v>
      </c>
      <c r="AM8" s="27">
        <v>12732540</v>
      </c>
      <c r="AN8" s="26">
        <f>SUM(AK8:AM8)</f>
        <v>85612396</v>
      </c>
      <c r="AO8" s="28">
        <v>43698937.999999993</v>
      </c>
      <c r="AP8" s="26">
        <v>12861151</v>
      </c>
      <c r="AQ8" s="27">
        <v>12732540</v>
      </c>
      <c r="AR8" s="26">
        <f>SUM(AO8:AQ8)</f>
        <v>69292629</v>
      </c>
      <c r="AS8" s="28">
        <v>52406029.99999997</v>
      </c>
      <c r="AT8" s="26">
        <v>12861151</v>
      </c>
      <c r="AU8" s="27">
        <v>12732540</v>
      </c>
      <c r="AV8" s="26">
        <f>SUM(AS8:AU8)</f>
        <v>77999720.99999997</v>
      </c>
      <c r="AW8" s="29">
        <f>E8+I8+M8+Q8+U8+Y8+AC8+AG8+AK8+AO8+AS8</f>
        <v>617391848</v>
      </c>
      <c r="AX8" s="29">
        <f t="shared" ref="AX8:AY23" si="7">F8+J8+N8+R8+V8+Z8+AD8+AH8+AL8+AP8+AT8</f>
        <v>137426632</v>
      </c>
      <c r="AY8" s="29">
        <f t="shared" si="7"/>
        <v>136052373</v>
      </c>
      <c r="AZ8" s="29">
        <f>SUM(AW8:AY8)</f>
        <v>890870853</v>
      </c>
      <c r="BA8" s="30"/>
    </row>
    <row r="9" spans="1:53" s="33" customFormat="1" ht="24.95" customHeight="1">
      <c r="A9" s="21">
        <v>2</v>
      </c>
      <c r="B9" s="21">
        <v>9</v>
      </c>
      <c r="C9" s="22" t="s">
        <v>24</v>
      </c>
      <c r="D9" s="34" t="s">
        <v>25</v>
      </c>
      <c r="E9" s="24">
        <v>39651158</v>
      </c>
      <c r="F9" s="24">
        <v>8496677</v>
      </c>
      <c r="G9" s="24">
        <v>8411710</v>
      </c>
      <c r="H9" s="25">
        <f t="shared" si="1"/>
        <v>56559545</v>
      </c>
      <c r="I9" s="24">
        <v>55795861</v>
      </c>
      <c r="J9" s="24">
        <v>11956256</v>
      </c>
      <c r="K9" s="24">
        <v>11836694</v>
      </c>
      <c r="L9" s="25">
        <f t="shared" si="2"/>
        <v>79588811</v>
      </c>
      <c r="M9" s="24">
        <v>55795861</v>
      </c>
      <c r="N9" s="24">
        <v>11956256</v>
      </c>
      <c r="O9" s="24">
        <v>11836694</v>
      </c>
      <c r="P9" s="25">
        <f t="shared" si="3"/>
        <v>79588811</v>
      </c>
      <c r="Q9" s="24">
        <v>55795861</v>
      </c>
      <c r="R9" s="24">
        <v>11956256</v>
      </c>
      <c r="S9" s="24">
        <v>11836694</v>
      </c>
      <c r="T9" s="25">
        <f t="shared" si="4"/>
        <v>79588811</v>
      </c>
      <c r="U9" s="24">
        <v>55795861</v>
      </c>
      <c r="V9" s="24">
        <v>11956256</v>
      </c>
      <c r="W9" s="24">
        <v>11836694</v>
      </c>
      <c r="X9" s="25">
        <f t="shared" si="5"/>
        <v>79588811</v>
      </c>
      <c r="Y9" s="24">
        <v>55795861</v>
      </c>
      <c r="Z9" s="24">
        <v>11956256</v>
      </c>
      <c r="AA9" s="24">
        <v>11836694</v>
      </c>
      <c r="AB9" s="25">
        <f t="shared" si="6"/>
        <v>79588811</v>
      </c>
      <c r="AC9" s="26">
        <v>55053307</v>
      </c>
      <c r="AD9" s="26">
        <v>11797137</v>
      </c>
      <c r="AE9" s="27">
        <v>11679166</v>
      </c>
      <c r="AF9" s="26">
        <f t="shared" ref="AF9:AF72" si="8">SUM(AC9:AE9)</f>
        <v>78529610</v>
      </c>
      <c r="AG9" s="26">
        <v>55053307</v>
      </c>
      <c r="AH9" s="26">
        <v>11797137</v>
      </c>
      <c r="AI9" s="27">
        <v>11679166</v>
      </c>
      <c r="AJ9" s="26">
        <f t="shared" ref="AJ9:AJ72" si="9">SUM(AG9:AI9)</f>
        <v>78529610</v>
      </c>
      <c r="AK9" s="26">
        <v>55053307</v>
      </c>
      <c r="AL9" s="26">
        <v>11797137</v>
      </c>
      <c r="AM9" s="27">
        <v>11679166</v>
      </c>
      <c r="AN9" s="26">
        <f t="shared" ref="AN9:AN72" si="10">SUM(AK9:AM9)</f>
        <v>78529610</v>
      </c>
      <c r="AO9" s="28">
        <v>47637027.999999925</v>
      </c>
      <c r="AP9" s="26">
        <v>11797137</v>
      </c>
      <c r="AQ9" s="27">
        <v>11679166</v>
      </c>
      <c r="AR9" s="26">
        <f t="shared" ref="AR9:AR72" si="11">SUM(AO9:AQ9)</f>
        <v>71113330.999999925</v>
      </c>
      <c r="AS9" s="28">
        <v>57128792.000000022</v>
      </c>
      <c r="AT9" s="26">
        <v>11797137</v>
      </c>
      <c r="AU9" s="27">
        <v>11679166</v>
      </c>
      <c r="AV9" s="26">
        <f t="shared" ref="AV9:AV72" si="12">SUM(AS9:AU9)</f>
        <v>80605095.00000003</v>
      </c>
      <c r="AW9" s="29">
        <f t="shared" ref="AW9:AY72" si="13">E9+I9+M9+Q9+U9+Y9+AC9+AG9+AK9+AO9+AS9</f>
        <v>588556204</v>
      </c>
      <c r="AX9" s="29">
        <f t="shared" si="7"/>
        <v>127263642</v>
      </c>
      <c r="AY9" s="29">
        <f t="shared" si="7"/>
        <v>125991010</v>
      </c>
      <c r="AZ9" s="29">
        <f t="shared" ref="AZ9:AZ72" si="14">SUM(AW9:AY9)</f>
        <v>841810856</v>
      </c>
      <c r="BA9" s="30"/>
    </row>
    <row r="10" spans="1:53" s="33" customFormat="1" ht="24.95" customHeight="1">
      <c r="A10" s="21">
        <v>3</v>
      </c>
      <c r="B10" s="21">
        <v>32</v>
      </c>
      <c r="C10" s="22" t="s">
        <v>26</v>
      </c>
      <c r="D10" s="34" t="s">
        <v>27</v>
      </c>
      <c r="E10" s="24">
        <v>34344425</v>
      </c>
      <c r="F10" s="24">
        <v>7359520</v>
      </c>
      <c r="G10" s="24">
        <v>7285924</v>
      </c>
      <c r="H10" s="25">
        <f t="shared" si="1"/>
        <v>48989869</v>
      </c>
      <c r="I10" s="24">
        <v>48328394</v>
      </c>
      <c r="J10" s="24">
        <v>10356084</v>
      </c>
      <c r="K10" s="24">
        <v>10252524</v>
      </c>
      <c r="L10" s="25">
        <f t="shared" si="2"/>
        <v>68937002</v>
      </c>
      <c r="M10" s="24">
        <v>48328394</v>
      </c>
      <c r="N10" s="24">
        <v>10356084</v>
      </c>
      <c r="O10" s="24">
        <v>10252524</v>
      </c>
      <c r="P10" s="25">
        <f t="shared" si="3"/>
        <v>68937002</v>
      </c>
      <c r="Q10" s="24">
        <v>48328394</v>
      </c>
      <c r="R10" s="24">
        <v>10356084</v>
      </c>
      <c r="S10" s="24">
        <v>10252524</v>
      </c>
      <c r="T10" s="25">
        <f t="shared" si="4"/>
        <v>68937002</v>
      </c>
      <c r="U10" s="24">
        <v>48328394</v>
      </c>
      <c r="V10" s="24">
        <v>10356084</v>
      </c>
      <c r="W10" s="24">
        <v>10252524</v>
      </c>
      <c r="X10" s="25">
        <f t="shared" si="5"/>
        <v>68937002</v>
      </c>
      <c r="Y10" s="24">
        <v>48328394</v>
      </c>
      <c r="Z10" s="24">
        <v>10356084</v>
      </c>
      <c r="AA10" s="24">
        <v>10252524</v>
      </c>
      <c r="AB10" s="25">
        <f t="shared" si="6"/>
        <v>68937002</v>
      </c>
      <c r="AC10" s="26">
        <v>47470189</v>
      </c>
      <c r="AD10" s="26">
        <v>10172183</v>
      </c>
      <c r="AE10" s="27">
        <v>10070462</v>
      </c>
      <c r="AF10" s="26">
        <f t="shared" si="8"/>
        <v>67712834</v>
      </c>
      <c r="AG10" s="26">
        <v>47470189</v>
      </c>
      <c r="AH10" s="26">
        <v>10172183</v>
      </c>
      <c r="AI10" s="27">
        <v>10070462</v>
      </c>
      <c r="AJ10" s="26">
        <f t="shared" si="9"/>
        <v>67712834</v>
      </c>
      <c r="AK10" s="26">
        <v>47470189</v>
      </c>
      <c r="AL10" s="26">
        <v>10172183</v>
      </c>
      <c r="AM10" s="27">
        <v>10070462</v>
      </c>
      <c r="AN10" s="26">
        <f t="shared" si="10"/>
        <v>67712834</v>
      </c>
      <c r="AO10" s="28">
        <v>41531617</v>
      </c>
      <c r="AP10" s="26">
        <v>10172183</v>
      </c>
      <c r="AQ10" s="27">
        <v>10070462</v>
      </c>
      <c r="AR10" s="26">
        <f t="shared" si="11"/>
        <v>61774262</v>
      </c>
      <c r="AS10" s="28">
        <v>49806867</v>
      </c>
      <c r="AT10" s="26">
        <v>10172183</v>
      </c>
      <c r="AU10" s="27">
        <v>10070462</v>
      </c>
      <c r="AV10" s="26">
        <f t="shared" si="12"/>
        <v>70049512</v>
      </c>
      <c r="AW10" s="29">
        <f t="shared" si="13"/>
        <v>509735446</v>
      </c>
      <c r="AX10" s="29">
        <f t="shared" si="7"/>
        <v>110000855</v>
      </c>
      <c r="AY10" s="29">
        <f t="shared" si="7"/>
        <v>108900854</v>
      </c>
      <c r="AZ10" s="29">
        <f t="shared" si="14"/>
        <v>728637155</v>
      </c>
      <c r="BA10" s="30"/>
    </row>
    <row r="11" spans="1:53" s="33" customFormat="1" ht="24.95" customHeight="1">
      <c r="A11" s="21">
        <v>4</v>
      </c>
      <c r="B11" s="21">
        <v>26</v>
      </c>
      <c r="C11" s="22" t="s">
        <v>28</v>
      </c>
      <c r="D11" s="34" t="s">
        <v>29</v>
      </c>
      <c r="E11" s="24">
        <v>30502173</v>
      </c>
      <c r="F11" s="24">
        <v>6536180</v>
      </c>
      <c r="G11" s="24">
        <v>6470818</v>
      </c>
      <c r="H11" s="25">
        <f t="shared" si="1"/>
        <v>43509171</v>
      </c>
      <c r="I11" s="24">
        <v>42921698</v>
      </c>
      <c r="J11" s="24">
        <v>9197507</v>
      </c>
      <c r="K11" s="24">
        <v>9105532</v>
      </c>
      <c r="L11" s="25">
        <f t="shared" si="2"/>
        <v>61224737</v>
      </c>
      <c r="M11" s="24">
        <v>42921698</v>
      </c>
      <c r="N11" s="24">
        <v>9197507</v>
      </c>
      <c r="O11" s="24">
        <v>9105532</v>
      </c>
      <c r="P11" s="25">
        <f t="shared" si="3"/>
        <v>61224737</v>
      </c>
      <c r="Q11" s="24">
        <v>42921698</v>
      </c>
      <c r="R11" s="24">
        <v>9197507</v>
      </c>
      <c r="S11" s="24">
        <v>9105532</v>
      </c>
      <c r="T11" s="25">
        <f t="shared" si="4"/>
        <v>61224737</v>
      </c>
      <c r="U11" s="24">
        <v>42921698</v>
      </c>
      <c r="V11" s="24">
        <v>9197507</v>
      </c>
      <c r="W11" s="24">
        <v>9105532</v>
      </c>
      <c r="X11" s="25">
        <f t="shared" si="5"/>
        <v>61224737</v>
      </c>
      <c r="Y11" s="24">
        <v>42921698</v>
      </c>
      <c r="Z11" s="24">
        <v>9197507</v>
      </c>
      <c r="AA11" s="24">
        <v>9105532</v>
      </c>
      <c r="AB11" s="25">
        <f t="shared" si="6"/>
        <v>61224737</v>
      </c>
      <c r="AC11" s="26">
        <v>42963448</v>
      </c>
      <c r="AD11" s="26">
        <v>9206453</v>
      </c>
      <c r="AE11" s="27">
        <v>9114389</v>
      </c>
      <c r="AF11" s="26">
        <f t="shared" si="8"/>
        <v>61284290</v>
      </c>
      <c r="AG11" s="26">
        <v>42963448</v>
      </c>
      <c r="AH11" s="26">
        <v>9206453</v>
      </c>
      <c r="AI11" s="27">
        <v>9114389</v>
      </c>
      <c r="AJ11" s="26">
        <f t="shared" si="9"/>
        <v>61284290</v>
      </c>
      <c r="AK11" s="26">
        <v>42963448</v>
      </c>
      <c r="AL11" s="26">
        <v>9206453</v>
      </c>
      <c r="AM11" s="27">
        <v>9114389</v>
      </c>
      <c r="AN11" s="26">
        <f t="shared" si="10"/>
        <v>61284290</v>
      </c>
      <c r="AO11" s="28">
        <v>29999477</v>
      </c>
      <c r="AP11" s="26">
        <v>9206453</v>
      </c>
      <c r="AQ11" s="27">
        <v>9114389</v>
      </c>
      <c r="AR11" s="26">
        <f t="shared" si="11"/>
        <v>48320319</v>
      </c>
      <c r="AS11" s="28">
        <v>35976927</v>
      </c>
      <c r="AT11" s="26">
        <v>9206453</v>
      </c>
      <c r="AU11" s="27">
        <v>9114389</v>
      </c>
      <c r="AV11" s="26">
        <f t="shared" si="12"/>
        <v>54297769</v>
      </c>
      <c r="AW11" s="29">
        <f t="shared" si="13"/>
        <v>439977411</v>
      </c>
      <c r="AX11" s="29">
        <f t="shared" si="7"/>
        <v>98555980</v>
      </c>
      <c r="AY11" s="29">
        <f t="shared" si="7"/>
        <v>97570423</v>
      </c>
      <c r="AZ11" s="29">
        <f t="shared" si="14"/>
        <v>636103814</v>
      </c>
      <c r="BA11" s="30"/>
    </row>
    <row r="12" spans="1:53" s="33" customFormat="1" ht="24.95" customHeight="1">
      <c r="A12" s="21">
        <v>5</v>
      </c>
      <c r="B12" s="21">
        <v>21</v>
      </c>
      <c r="C12" s="22" t="s">
        <v>30</v>
      </c>
      <c r="D12" s="34" t="s">
        <v>31</v>
      </c>
      <c r="E12" s="24">
        <v>23254497</v>
      </c>
      <c r="F12" s="24">
        <v>4983106</v>
      </c>
      <c r="G12" s="24">
        <v>4933275</v>
      </c>
      <c r="H12" s="25">
        <f t="shared" si="1"/>
        <v>33170878</v>
      </c>
      <c r="I12" s="24">
        <v>32722996</v>
      </c>
      <c r="J12" s="24">
        <v>7012071</v>
      </c>
      <c r="K12" s="24">
        <v>6941950</v>
      </c>
      <c r="L12" s="25">
        <f t="shared" si="2"/>
        <v>46677017</v>
      </c>
      <c r="M12" s="24">
        <v>32722996</v>
      </c>
      <c r="N12" s="24">
        <v>7012071</v>
      </c>
      <c r="O12" s="24">
        <v>6941950</v>
      </c>
      <c r="P12" s="25">
        <f t="shared" si="3"/>
        <v>46677017</v>
      </c>
      <c r="Q12" s="24">
        <v>32722996</v>
      </c>
      <c r="R12" s="24">
        <v>7012071</v>
      </c>
      <c r="S12" s="24">
        <v>6941950</v>
      </c>
      <c r="T12" s="25">
        <f t="shared" si="4"/>
        <v>46677017</v>
      </c>
      <c r="U12" s="24">
        <v>32722996</v>
      </c>
      <c r="V12" s="24">
        <v>7012071</v>
      </c>
      <c r="W12" s="24">
        <v>6941950</v>
      </c>
      <c r="X12" s="25">
        <f t="shared" si="5"/>
        <v>46677017</v>
      </c>
      <c r="Y12" s="24">
        <v>32722996</v>
      </c>
      <c r="Z12" s="24">
        <v>7012071</v>
      </c>
      <c r="AA12" s="24">
        <v>6941950</v>
      </c>
      <c r="AB12" s="25">
        <f t="shared" si="6"/>
        <v>46677017</v>
      </c>
      <c r="AC12" s="26">
        <v>32484818</v>
      </c>
      <c r="AD12" s="26">
        <v>6961032</v>
      </c>
      <c r="AE12" s="27">
        <v>6891422</v>
      </c>
      <c r="AF12" s="26">
        <f t="shared" si="8"/>
        <v>46337272</v>
      </c>
      <c r="AG12" s="26">
        <v>32484818</v>
      </c>
      <c r="AH12" s="26">
        <v>6961032</v>
      </c>
      <c r="AI12" s="27">
        <v>6891422</v>
      </c>
      <c r="AJ12" s="26">
        <f t="shared" si="9"/>
        <v>46337272</v>
      </c>
      <c r="AK12" s="26">
        <v>32484818</v>
      </c>
      <c r="AL12" s="26">
        <v>6961032</v>
      </c>
      <c r="AM12" s="27">
        <v>6891422</v>
      </c>
      <c r="AN12" s="26">
        <f t="shared" si="10"/>
        <v>46337272</v>
      </c>
      <c r="AO12" s="28">
        <v>28747316</v>
      </c>
      <c r="AP12" s="26">
        <v>6961032</v>
      </c>
      <c r="AQ12" s="27">
        <v>6891422</v>
      </c>
      <c r="AR12" s="26">
        <f t="shared" si="11"/>
        <v>42599770</v>
      </c>
      <c r="AS12" s="28">
        <v>34475270</v>
      </c>
      <c r="AT12" s="26">
        <v>6961032</v>
      </c>
      <c r="AU12" s="27">
        <v>6891422</v>
      </c>
      <c r="AV12" s="26">
        <f t="shared" si="12"/>
        <v>48327724</v>
      </c>
      <c r="AW12" s="29">
        <f t="shared" si="13"/>
        <v>347546517</v>
      </c>
      <c r="AX12" s="29">
        <f t="shared" si="7"/>
        <v>74848621</v>
      </c>
      <c r="AY12" s="29">
        <f t="shared" si="7"/>
        <v>74100135</v>
      </c>
      <c r="AZ12" s="29">
        <f t="shared" si="14"/>
        <v>496495273</v>
      </c>
      <c r="BA12" s="30"/>
    </row>
    <row r="13" spans="1:53" s="33" customFormat="1" ht="24.95" customHeight="1">
      <c r="A13" s="21">
        <v>6</v>
      </c>
      <c r="B13" s="21">
        <v>69</v>
      </c>
      <c r="C13" s="22" t="s">
        <v>32</v>
      </c>
      <c r="D13" s="34" t="s">
        <v>33</v>
      </c>
      <c r="E13" s="24">
        <v>19667267</v>
      </c>
      <c r="F13" s="24">
        <v>4214414</v>
      </c>
      <c r="G13" s="24">
        <v>4172270</v>
      </c>
      <c r="H13" s="25">
        <f t="shared" si="1"/>
        <v>28053951</v>
      </c>
      <c r="I13" s="24">
        <v>27675159</v>
      </c>
      <c r="J13" s="24">
        <v>5930391</v>
      </c>
      <c r="K13" s="24">
        <v>5871087</v>
      </c>
      <c r="L13" s="25">
        <f t="shared" si="2"/>
        <v>39476637</v>
      </c>
      <c r="M13" s="24">
        <v>27675159</v>
      </c>
      <c r="N13" s="24">
        <v>5930391</v>
      </c>
      <c r="O13" s="24">
        <v>5871087</v>
      </c>
      <c r="P13" s="25">
        <f t="shared" si="3"/>
        <v>39476637</v>
      </c>
      <c r="Q13" s="24">
        <v>27675159</v>
      </c>
      <c r="R13" s="24">
        <v>5930391</v>
      </c>
      <c r="S13" s="24">
        <v>5871087</v>
      </c>
      <c r="T13" s="25">
        <f t="shared" si="4"/>
        <v>39476637</v>
      </c>
      <c r="U13" s="24">
        <v>27675159</v>
      </c>
      <c r="V13" s="24">
        <v>5930391</v>
      </c>
      <c r="W13" s="24">
        <v>5871087</v>
      </c>
      <c r="X13" s="25">
        <f t="shared" si="5"/>
        <v>39476637</v>
      </c>
      <c r="Y13" s="24">
        <v>27675159</v>
      </c>
      <c r="Z13" s="24">
        <v>5930391</v>
      </c>
      <c r="AA13" s="24">
        <v>5871087</v>
      </c>
      <c r="AB13" s="25">
        <f t="shared" si="6"/>
        <v>39476637</v>
      </c>
      <c r="AC13" s="26">
        <v>27828952</v>
      </c>
      <c r="AD13" s="26">
        <v>5963347</v>
      </c>
      <c r="AE13" s="27">
        <v>5903714</v>
      </c>
      <c r="AF13" s="26">
        <f t="shared" si="8"/>
        <v>39696013</v>
      </c>
      <c r="AG13" s="26">
        <v>27828952</v>
      </c>
      <c r="AH13" s="26">
        <v>5963347</v>
      </c>
      <c r="AI13" s="27">
        <v>5903714</v>
      </c>
      <c r="AJ13" s="26">
        <f t="shared" si="9"/>
        <v>39696013</v>
      </c>
      <c r="AK13" s="26">
        <v>27828952</v>
      </c>
      <c r="AL13" s="26">
        <v>5963347</v>
      </c>
      <c r="AM13" s="27">
        <v>5903714</v>
      </c>
      <c r="AN13" s="26">
        <f t="shared" si="10"/>
        <v>39696013</v>
      </c>
      <c r="AO13" s="28">
        <v>24227121</v>
      </c>
      <c r="AP13" s="26">
        <v>5963347</v>
      </c>
      <c r="AQ13" s="27">
        <v>5903714</v>
      </c>
      <c r="AR13" s="26">
        <f t="shared" si="11"/>
        <v>36094182</v>
      </c>
      <c r="AS13" s="28">
        <v>29054419</v>
      </c>
      <c r="AT13" s="26">
        <v>5963347</v>
      </c>
      <c r="AU13" s="27">
        <v>5903714</v>
      </c>
      <c r="AV13" s="26">
        <f t="shared" si="12"/>
        <v>40921480</v>
      </c>
      <c r="AW13" s="29">
        <f t="shared" si="13"/>
        <v>294811458</v>
      </c>
      <c r="AX13" s="29">
        <f t="shared" si="7"/>
        <v>63683104</v>
      </c>
      <c r="AY13" s="29">
        <f t="shared" si="7"/>
        <v>63046275</v>
      </c>
      <c r="AZ13" s="29">
        <f t="shared" si="14"/>
        <v>421540837</v>
      </c>
      <c r="BA13" s="30"/>
    </row>
    <row r="14" spans="1:53" s="33" customFormat="1" ht="24.95" customHeight="1">
      <c r="A14" s="21">
        <v>7</v>
      </c>
      <c r="B14" s="21">
        <v>31</v>
      </c>
      <c r="C14" s="22" t="s">
        <v>34</v>
      </c>
      <c r="D14" s="34" t="s">
        <v>35</v>
      </c>
      <c r="E14" s="24">
        <v>33841141</v>
      </c>
      <c r="F14" s="24">
        <v>7251673</v>
      </c>
      <c r="G14" s="24">
        <v>7179156</v>
      </c>
      <c r="H14" s="25">
        <f t="shared" si="1"/>
        <v>48271970</v>
      </c>
      <c r="I14" s="24">
        <v>47620188</v>
      </c>
      <c r="J14" s="24">
        <v>10204326</v>
      </c>
      <c r="K14" s="24">
        <v>10102283</v>
      </c>
      <c r="L14" s="25">
        <f t="shared" si="2"/>
        <v>67926797</v>
      </c>
      <c r="M14" s="24">
        <v>47620188</v>
      </c>
      <c r="N14" s="24">
        <v>10204326</v>
      </c>
      <c r="O14" s="24">
        <v>10102283</v>
      </c>
      <c r="P14" s="25">
        <f t="shared" si="3"/>
        <v>67926797</v>
      </c>
      <c r="Q14" s="24">
        <v>47620188</v>
      </c>
      <c r="R14" s="24">
        <v>10204326</v>
      </c>
      <c r="S14" s="24">
        <v>10102283</v>
      </c>
      <c r="T14" s="25">
        <f t="shared" si="4"/>
        <v>67926797</v>
      </c>
      <c r="U14" s="24">
        <v>47620188</v>
      </c>
      <c r="V14" s="24">
        <v>10204326</v>
      </c>
      <c r="W14" s="24">
        <v>10102283</v>
      </c>
      <c r="X14" s="25">
        <f t="shared" si="5"/>
        <v>67926797</v>
      </c>
      <c r="Y14" s="24">
        <v>47620188</v>
      </c>
      <c r="Z14" s="24">
        <v>10204326</v>
      </c>
      <c r="AA14" s="24">
        <v>10102283</v>
      </c>
      <c r="AB14" s="25">
        <f t="shared" si="6"/>
        <v>67926797</v>
      </c>
      <c r="AC14" s="26">
        <v>47010957</v>
      </c>
      <c r="AD14" s="26">
        <v>10073776</v>
      </c>
      <c r="AE14" s="27">
        <v>9973039</v>
      </c>
      <c r="AF14" s="26">
        <f t="shared" si="8"/>
        <v>67057772</v>
      </c>
      <c r="AG14" s="26">
        <v>47010957</v>
      </c>
      <c r="AH14" s="26">
        <v>10073776</v>
      </c>
      <c r="AI14" s="27">
        <v>9973039</v>
      </c>
      <c r="AJ14" s="26">
        <f t="shared" si="9"/>
        <v>67057772</v>
      </c>
      <c r="AK14" s="26">
        <v>47010957</v>
      </c>
      <c r="AL14" s="26">
        <v>10073776</v>
      </c>
      <c r="AM14" s="27">
        <v>9973039</v>
      </c>
      <c r="AN14" s="26">
        <f t="shared" si="10"/>
        <v>67057772</v>
      </c>
      <c r="AO14" s="28">
        <v>41103935</v>
      </c>
      <c r="AP14" s="26">
        <v>10073776</v>
      </c>
      <c r="AQ14" s="27">
        <v>9973039</v>
      </c>
      <c r="AR14" s="26">
        <f t="shared" si="11"/>
        <v>61150750</v>
      </c>
      <c r="AS14" s="28">
        <v>49293968</v>
      </c>
      <c r="AT14" s="26">
        <v>10073776</v>
      </c>
      <c r="AU14" s="27">
        <v>9973039</v>
      </c>
      <c r="AV14" s="26">
        <f t="shared" si="12"/>
        <v>69340783</v>
      </c>
      <c r="AW14" s="29">
        <f t="shared" si="13"/>
        <v>503372855</v>
      </c>
      <c r="AX14" s="29">
        <f t="shared" si="7"/>
        <v>108642183</v>
      </c>
      <c r="AY14" s="29">
        <f t="shared" si="7"/>
        <v>107555766</v>
      </c>
      <c r="AZ14" s="29">
        <f t="shared" si="14"/>
        <v>719570804</v>
      </c>
      <c r="BA14" s="30"/>
    </row>
    <row r="15" spans="1:53" s="33" customFormat="1" ht="24.95" customHeight="1">
      <c r="A15" s="21">
        <v>8</v>
      </c>
      <c r="B15" s="21">
        <v>61</v>
      </c>
      <c r="C15" s="22" t="s">
        <v>36</v>
      </c>
      <c r="D15" s="34" t="s">
        <v>37</v>
      </c>
      <c r="E15" s="24">
        <v>68588293</v>
      </c>
      <c r="F15" s="24">
        <v>14697491</v>
      </c>
      <c r="G15" s="24">
        <v>14550516</v>
      </c>
      <c r="H15" s="25">
        <f t="shared" si="1"/>
        <v>97836300</v>
      </c>
      <c r="I15" s="24">
        <v>96515287</v>
      </c>
      <c r="J15" s="24">
        <v>20681847</v>
      </c>
      <c r="K15" s="24">
        <v>20475029</v>
      </c>
      <c r="L15" s="25">
        <f t="shared" si="2"/>
        <v>137672163</v>
      </c>
      <c r="M15" s="24">
        <v>96515287</v>
      </c>
      <c r="N15" s="24">
        <v>20681847</v>
      </c>
      <c r="O15" s="24">
        <v>20475029</v>
      </c>
      <c r="P15" s="25">
        <f t="shared" si="3"/>
        <v>137672163</v>
      </c>
      <c r="Q15" s="24">
        <v>96515287</v>
      </c>
      <c r="R15" s="24">
        <v>20681847</v>
      </c>
      <c r="S15" s="24">
        <v>20475029</v>
      </c>
      <c r="T15" s="25">
        <f t="shared" si="4"/>
        <v>137672163</v>
      </c>
      <c r="U15" s="24">
        <v>96515287</v>
      </c>
      <c r="V15" s="24">
        <v>20681847</v>
      </c>
      <c r="W15" s="24">
        <v>20475029</v>
      </c>
      <c r="X15" s="25">
        <f t="shared" si="5"/>
        <v>137672163</v>
      </c>
      <c r="Y15" s="24">
        <v>96515287</v>
      </c>
      <c r="Z15" s="24">
        <v>20681847</v>
      </c>
      <c r="AA15" s="24">
        <v>20475029</v>
      </c>
      <c r="AB15" s="25">
        <f t="shared" si="6"/>
        <v>137672163</v>
      </c>
      <c r="AC15" s="26">
        <v>97032991</v>
      </c>
      <c r="AD15" s="26">
        <v>20792784</v>
      </c>
      <c r="AE15" s="27">
        <v>20584857</v>
      </c>
      <c r="AF15" s="26">
        <f t="shared" si="8"/>
        <v>138410632</v>
      </c>
      <c r="AG15" s="26">
        <v>97032991</v>
      </c>
      <c r="AH15" s="26">
        <v>20792784</v>
      </c>
      <c r="AI15" s="27">
        <v>20584857</v>
      </c>
      <c r="AJ15" s="26">
        <f t="shared" si="9"/>
        <v>138410632</v>
      </c>
      <c r="AK15" s="26">
        <v>97032991</v>
      </c>
      <c r="AL15" s="26">
        <v>20792784</v>
      </c>
      <c r="AM15" s="27">
        <v>20584857</v>
      </c>
      <c r="AN15" s="26">
        <f t="shared" si="10"/>
        <v>138410632</v>
      </c>
      <c r="AO15" s="28">
        <v>81886111</v>
      </c>
      <c r="AP15" s="26">
        <v>20792784</v>
      </c>
      <c r="AQ15" s="27">
        <v>20584857</v>
      </c>
      <c r="AR15" s="26">
        <f t="shared" si="11"/>
        <v>123263752</v>
      </c>
      <c r="AS15" s="28">
        <v>98202067</v>
      </c>
      <c r="AT15" s="26">
        <v>20792784</v>
      </c>
      <c r="AU15" s="27">
        <v>20584857</v>
      </c>
      <c r="AV15" s="26">
        <f t="shared" si="12"/>
        <v>139579708</v>
      </c>
      <c r="AW15" s="29">
        <f t="shared" si="13"/>
        <v>1022351879</v>
      </c>
      <c r="AX15" s="29">
        <f t="shared" si="7"/>
        <v>222070646</v>
      </c>
      <c r="AY15" s="29">
        <f t="shared" si="7"/>
        <v>219849946</v>
      </c>
      <c r="AZ15" s="29">
        <f t="shared" si="14"/>
        <v>1464272471</v>
      </c>
      <c r="BA15" s="30"/>
    </row>
    <row r="16" spans="1:53" s="33" customFormat="1" ht="24.95" customHeight="1">
      <c r="A16" s="21">
        <v>9</v>
      </c>
      <c r="B16" s="21">
        <v>2</v>
      </c>
      <c r="C16" s="22" t="s">
        <v>38</v>
      </c>
      <c r="D16" s="34" t="s">
        <v>39</v>
      </c>
      <c r="E16" s="24">
        <v>16874604</v>
      </c>
      <c r="F16" s="24">
        <v>3615987</v>
      </c>
      <c r="G16" s="24">
        <v>3579827</v>
      </c>
      <c r="H16" s="25">
        <f t="shared" si="1"/>
        <v>24070418</v>
      </c>
      <c r="I16" s="24">
        <v>23745412</v>
      </c>
      <c r="J16" s="24">
        <v>5088303</v>
      </c>
      <c r="K16" s="24">
        <v>5037420</v>
      </c>
      <c r="L16" s="25">
        <f t="shared" si="2"/>
        <v>33871135</v>
      </c>
      <c r="M16" s="24">
        <v>23745412</v>
      </c>
      <c r="N16" s="24">
        <v>5088303</v>
      </c>
      <c r="O16" s="24">
        <v>5037420</v>
      </c>
      <c r="P16" s="25">
        <f t="shared" si="3"/>
        <v>33871135</v>
      </c>
      <c r="Q16" s="24">
        <v>23745412</v>
      </c>
      <c r="R16" s="24">
        <v>5088303</v>
      </c>
      <c r="S16" s="24">
        <v>5037420</v>
      </c>
      <c r="T16" s="25">
        <f t="shared" si="4"/>
        <v>33871135</v>
      </c>
      <c r="U16" s="24">
        <v>23745412</v>
      </c>
      <c r="V16" s="24">
        <v>5088303</v>
      </c>
      <c r="W16" s="24">
        <v>5037420</v>
      </c>
      <c r="X16" s="25">
        <f t="shared" si="5"/>
        <v>33871135</v>
      </c>
      <c r="Y16" s="24">
        <v>23745412</v>
      </c>
      <c r="Z16" s="24">
        <v>5088303</v>
      </c>
      <c r="AA16" s="24">
        <v>5037420</v>
      </c>
      <c r="AB16" s="25">
        <f t="shared" si="6"/>
        <v>33871135</v>
      </c>
      <c r="AC16" s="26">
        <v>23499127</v>
      </c>
      <c r="AD16" s="26">
        <v>5035527</v>
      </c>
      <c r="AE16" s="27">
        <v>4985172</v>
      </c>
      <c r="AF16" s="26">
        <f t="shared" si="8"/>
        <v>33519826</v>
      </c>
      <c r="AG16" s="26">
        <v>23499127</v>
      </c>
      <c r="AH16" s="26">
        <v>5035527</v>
      </c>
      <c r="AI16" s="27">
        <v>4985172</v>
      </c>
      <c r="AJ16" s="26">
        <f t="shared" si="9"/>
        <v>33519826</v>
      </c>
      <c r="AK16" s="26">
        <v>23499127</v>
      </c>
      <c r="AL16" s="26">
        <v>5035527</v>
      </c>
      <c r="AM16" s="27">
        <v>4985172</v>
      </c>
      <c r="AN16" s="26">
        <f t="shared" si="10"/>
        <v>33519826</v>
      </c>
      <c r="AO16" s="28">
        <v>21035546</v>
      </c>
      <c r="AP16" s="26">
        <v>5035527</v>
      </c>
      <c r="AQ16" s="27">
        <v>4985172</v>
      </c>
      <c r="AR16" s="26">
        <f t="shared" si="11"/>
        <v>31056245</v>
      </c>
      <c r="AS16" s="28">
        <v>25226917</v>
      </c>
      <c r="AT16" s="26">
        <v>5035527</v>
      </c>
      <c r="AU16" s="27">
        <v>4985172</v>
      </c>
      <c r="AV16" s="26">
        <f t="shared" si="12"/>
        <v>35247616</v>
      </c>
      <c r="AW16" s="29">
        <f t="shared" si="13"/>
        <v>252361508</v>
      </c>
      <c r="AX16" s="29">
        <f t="shared" si="7"/>
        <v>54235137</v>
      </c>
      <c r="AY16" s="29">
        <f t="shared" si="7"/>
        <v>53692787</v>
      </c>
      <c r="AZ16" s="29">
        <f t="shared" si="14"/>
        <v>360289432</v>
      </c>
      <c r="BA16" s="30"/>
    </row>
    <row r="17" spans="1:53" s="33" customFormat="1" ht="24.95" customHeight="1">
      <c r="A17" s="21">
        <v>10</v>
      </c>
      <c r="B17" s="21">
        <v>37</v>
      </c>
      <c r="C17" s="22" t="s">
        <v>40</v>
      </c>
      <c r="D17" s="34" t="s">
        <v>41</v>
      </c>
      <c r="E17" s="24">
        <v>53197348</v>
      </c>
      <c r="F17" s="24">
        <v>11399432</v>
      </c>
      <c r="G17" s="24">
        <v>11285437</v>
      </c>
      <c r="H17" s="25">
        <f t="shared" si="1"/>
        <v>75882217</v>
      </c>
      <c r="I17" s="24">
        <v>74857633</v>
      </c>
      <c r="J17" s="24">
        <v>16040921</v>
      </c>
      <c r="K17" s="24">
        <v>15880513</v>
      </c>
      <c r="L17" s="25">
        <f t="shared" si="2"/>
        <v>106779067</v>
      </c>
      <c r="M17" s="24">
        <v>74857633</v>
      </c>
      <c r="N17" s="24">
        <v>16040921</v>
      </c>
      <c r="O17" s="24">
        <v>15880513</v>
      </c>
      <c r="P17" s="25">
        <f t="shared" si="3"/>
        <v>106779067</v>
      </c>
      <c r="Q17" s="24">
        <v>74857633</v>
      </c>
      <c r="R17" s="24">
        <v>16040921</v>
      </c>
      <c r="S17" s="24">
        <v>15880513</v>
      </c>
      <c r="T17" s="25">
        <f t="shared" si="4"/>
        <v>106779067</v>
      </c>
      <c r="U17" s="24">
        <v>74857633</v>
      </c>
      <c r="V17" s="24">
        <v>16040921</v>
      </c>
      <c r="W17" s="24">
        <v>15880513</v>
      </c>
      <c r="X17" s="25">
        <f t="shared" si="5"/>
        <v>106779067</v>
      </c>
      <c r="Y17" s="24">
        <v>74857633</v>
      </c>
      <c r="Z17" s="24">
        <v>16040921</v>
      </c>
      <c r="AA17" s="24">
        <v>15880513</v>
      </c>
      <c r="AB17" s="25">
        <f t="shared" si="6"/>
        <v>106779067</v>
      </c>
      <c r="AC17" s="26">
        <v>74504482</v>
      </c>
      <c r="AD17" s="26">
        <v>15965246</v>
      </c>
      <c r="AE17" s="27">
        <v>15805594</v>
      </c>
      <c r="AF17" s="26">
        <f t="shared" si="8"/>
        <v>106275322</v>
      </c>
      <c r="AG17" s="26">
        <v>74504482</v>
      </c>
      <c r="AH17" s="26">
        <v>15965246</v>
      </c>
      <c r="AI17" s="27">
        <v>15805594</v>
      </c>
      <c r="AJ17" s="26">
        <f t="shared" si="9"/>
        <v>106275322</v>
      </c>
      <c r="AK17" s="26">
        <v>74504482</v>
      </c>
      <c r="AL17" s="26">
        <v>15965246</v>
      </c>
      <c r="AM17" s="27">
        <v>15805594</v>
      </c>
      <c r="AN17" s="26">
        <f t="shared" si="10"/>
        <v>106275322</v>
      </c>
      <c r="AO17" s="28">
        <v>64359968</v>
      </c>
      <c r="AP17" s="26">
        <v>15965246</v>
      </c>
      <c r="AQ17" s="27">
        <v>15805594</v>
      </c>
      <c r="AR17" s="26">
        <f t="shared" si="11"/>
        <v>96130808</v>
      </c>
      <c r="AS17" s="28">
        <v>77183807</v>
      </c>
      <c r="AT17" s="26">
        <v>15965246</v>
      </c>
      <c r="AU17" s="27">
        <v>15805594</v>
      </c>
      <c r="AV17" s="26">
        <f t="shared" si="12"/>
        <v>108954647</v>
      </c>
      <c r="AW17" s="29">
        <f t="shared" si="13"/>
        <v>792542734</v>
      </c>
      <c r="AX17" s="29">
        <f t="shared" si="7"/>
        <v>171430267</v>
      </c>
      <c r="AY17" s="29">
        <f t="shared" si="7"/>
        <v>169715972</v>
      </c>
      <c r="AZ17" s="29">
        <f t="shared" si="14"/>
        <v>1133688973</v>
      </c>
      <c r="BA17" s="30"/>
    </row>
    <row r="18" spans="1:53" s="33" customFormat="1" ht="24.95" customHeight="1">
      <c r="A18" s="21">
        <v>11</v>
      </c>
      <c r="B18" s="21">
        <v>63</v>
      </c>
      <c r="C18" s="22" t="s">
        <v>42</v>
      </c>
      <c r="D18" s="34" t="s">
        <v>43</v>
      </c>
      <c r="E18" s="24">
        <v>46968535</v>
      </c>
      <c r="F18" s="24">
        <v>10064686</v>
      </c>
      <c r="G18" s="24">
        <v>9964039</v>
      </c>
      <c r="H18" s="25">
        <f t="shared" si="1"/>
        <v>66997260</v>
      </c>
      <c r="I18" s="24">
        <v>66092644</v>
      </c>
      <c r="J18" s="24">
        <v>14162709</v>
      </c>
      <c r="K18" s="24">
        <v>14021083</v>
      </c>
      <c r="L18" s="25">
        <f t="shared" si="2"/>
        <v>94276436</v>
      </c>
      <c r="M18" s="24">
        <v>66092644</v>
      </c>
      <c r="N18" s="24">
        <v>14162709</v>
      </c>
      <c r="O18" s="24">
        <v>14021083</v>
      </c>
      <c r="P18" s="25">
        <f t="shared" si="3"/>
        <v>94276436</v>
      </c>
      <c r="Q18" s="24">
        <v>66092644</v>
      </c>
      <c r="R18" s="24">
        <v>14162709</v>
      </c>
      <c r="S18" s="24">
        <v>14021083</v>
      </c>
      <c r="T18" s="25">
        <f t="shared" si="4"/>
        <v>94276436</v>
      </c>
      <c r="U18" s="24">
        <v>66092644</v>
      </c>
      <c r="V18" s="24">
        <v>14162709</v>
      </c>
      <c r="W18" s="24">
        <v>14021083</v>
      </c>
      <c r="X18" s="25">
        <f t="shared" si="5"/>
        <v>94276436</v>
      </c>
      <c r="Y18" s="24">
        <v>66092644</v>
      </c>
      <c r="Z18" s="24">
        <v>14162709</v>
      </c>
      <c r="AA18" s="24">
        <v>14021083</v>
      </c>
      <c r="AB18" s="25">
        <f t="shared" si="6"/>
        <v>94276436</v>
      </c>
      <c r="AC18" s="26">
        <v>66094660</v>
      </c>
      <c r="AD18" s="26">
        <v>14163141</v>
      </c>
      <c r="AE18" s="27">
        <v>14021510</v>
      </c>
      <c r="AF18" s="26">
        <f t="shared" si="8"/>
        <v>94279311</v>
      </c>
      <c r="AG18" s="26">
        <v>66094660</v>
      </c>
      <c r="AH18" s="26">
        <v>14163141</v>
      </c>
      <c r="AI18" s="27">
        <v>14021510</v>
      </c>
      <c r="AJ18" s="26">
        <f t="shared" si="9"/>
        <v>94279311</v>
      </c>
      <c r="AK18" s="26">
        <v>66094660</v>
      </c>
      <c r="AL18" s="26">
        <v>14163141</v>
      </c>
      <c r="AM18" s="27">
        <v>14021510</v>
      </c>
      <c r="AN18" s="26">
        <f t="shared" si="10"/>
        <v>94279311</v>
      </c>
      <c r="AO18" s="28">
        <v>53063431</v>
      </c>
      <c r="AP18" s="26">
        <v>14163141</v>
      </c>
      <c r="AQ18" s="27">
        <v>14021510</v>
      </c>
      <c r="AR18" s="26">
        <f t="shared" si="11"/>
        <v>81248082</v>
      </c>
      <c r="AS18" s="28">
        <v>63636416</v>
      </c>
      <c r="AT18" s="26">
        <v>14163141</v>
      </c>
      <c r="AU18" s="27">
        <v>14021510</v>
      </c>
      <c r="AV18" s="26">
        <f t="shared" si="12"/>
        <v>91821067</v>
      </c>
      <c r="AW18" s="29">
        <f t="shared" si="13"/>
        <v>692415582</v>
      </c>
      <c r="AX18" s="29">
        <f t="shared" si="7"/>
        <v>151693936</v>
      </c>
      <c r="AY18" s="29">
        <f t="shared" si="7"/>
        <v>150177004</v>
      </c>
      <c r="AZ18" s="29">
        <f t="shared" si="14"/>
        <v>994286522</v>
      </c>
      <c r="BA18" s="30"/>
    </row>
    <row r="19" spans="1:53" s="33" customFormat="1" ht="24.95" customHeight="1">
      <c r="A19" s="21">
        <v>12</v>
      </c>
      <c r="B19" s="21">
        <v>36</v>
      </c>
      <c r="C19" s="22" t="s">
        <v>44</v>
      </c>
      <c r="D19" s="34" t="s">
        <v>45</v>
      </c>
      <c r="E19" s="24">
        <v>33484355</v>
      </c>
      <c r="F19" s="24">
        <v>7175219</v>
      </c>
      <c r="G19" s="24">
        <v>7103467</v>
      </c>
      <c r="H19" s="25">
        <f t="shared" si="1"/>
        <v>47763041</v>
      </c>
      <c r="I19" s="24">
        <v>47118130</v>
      </c>
      <c r="J19" s="24">
        <v>10096742</v>
      </c>
      <c r="K19" s="24">
        <v>9995775</v>
      </c>
      <c r="L19" s="25">
        <f t="shared" si="2"/>
        <v>67210647</v>
      </c>
      <c r="M19" s="24">
        <v>47118130</v>
      </c>
      <c r="N19" s="24">
        <v>10096742</v>
      </c>
      <c r="O19" s="24">
        <v>9995775</v>
      </c>
      <c r="P19" s="25">
        <f t="shared" si="3"/>
        <v>67210647</v>
      </c>
      <c r="Q19" s="24">
        <v>47118130</v>
      </c>
      <c r="R19" s="24">
        <v>10096742</v>
      </c>
      <c r="S19" s="24">
        <v>9995775</v>
      </c>
      <c r="T19" s="25">
        <f t="shared" si="4"/>
        <v>67210647</v>
      </c>
      <c r="U19" s="24">
        <v>47118130</v>
      </c>
      <c r="V19" s="24">
        <v>10096742</v>
      </c>
      <c r="W19" s="24">
        <v>9995775</v>
      </c>
      <c r="X19" s="25">
        <f t="shared" si="5"/>
        <v>67210647</v>
      </c>
      <c r="Y19" s="24">
        <v>47118130</v>
      </c>
      <c r="Z19" s="24">
        <v>10096742</v>
      </c>
      <c r="AA19" s="24">
        <v>9995775</v>
      </c>
      <c r="AB19" s="25">
        <f t="shared" si="6"/>
        <v>67210647</v>
      </c>
      <c r="AC19" s="26">
        <v>47327593</v>
      </c>
      <c r="AD19" s="26">
        <v>10141627</v>
      </c>
      <c r="AE19" s="27">
        <v>10040211</v>
      </c>
      <c r="AF19" s="26">
        <f t="shared" si="8"/>
        <v>67509431</v>
      </c>
      <c r="AG19" s="26">
        <v>47327593</v>
      </c>
      <c r="AH19" s="26">
        <v>10141627</v>
      </c>
      <c r="AI19" s="27">
        <v>10040211</v>
      </c>
      <c r="AJ19" s="26">
        <f t="shared" si="9"/>
        <v>67509431</v>
      </c>
      <c r="AK19" s="26">
        <v>47327593</v>
      </c>
      <c r="AL19" s="26">
        <v>10141627</v>
      </c>
      <c r="AM19" s="27">
        <v>10040211</v>
      </c>
      <c r="AN19" s="26">
        <f t="shared" si="10"/>
        <v>67509431</v>
      </c>
      <c r="AO19" s="28">
        <v>41427922</v>
      </c>
      <c r="AP19" s="26">
        <v>10141627</v>
      </c>
      <c r="AQ19" s="27">
        <v>10040211</v>
      </c>
      <c r="AR19" s="26">
        <f t="shared" si="11"/>
        <v>61609760</v>
      </c>
      <c r="AS19" s="28">
        <v>49682511</v>
      </c>
      <c r="AT19" s="26">
        <v>10141627</v>
      </c>
      <c r="AU19" s="27">
        <v>10040211</v>
      </c>
      <c r="AV19" s="26">
        <f t="shared" si="12"/>
        <v>69864349</v>
      </c>
      <c r="AW19" s="29">
        <f t="shared" si="13"/>
        <v>502168217</v>
      </c>
      <c r="AX19" s="29">
        <f t="shared" si="7"/>
        <v>108367064</v>
      </c>
      <c r="AY19" s="29">
        <f t="shared" si="7"/>
        <v>107283397</v>
      </c>
      <c r="AZ19" s="29">
        <f t="shared" si="14"/>
        <v>717818678</v>
      </c>
      <c r="BA19" s="30"/>
    </row>
    <row r="20" spans="1:53" s="33" customFormat="1" ht="24.95" customHeight="1">
      <c r="A20" s="21">
        <v>13</v>
      </c>
      <c r="B20" s="35">
        <v>51</v>
      </c>
      <c r="C20" s="22" t="s">
        <v>46</v>
      </c>
      <c r="D20" s="34" t="s">
        <v>47</v>
      </c>
      <c r="E20" s="24">
        <v>27575959</v>
      </c>
      <c r="F20" s="24">
        <v>5909134</v>
      </c>
      <c r="G20" s="24">
        <v>5850043</v>
      </c>
      <c r="H20" s="25">
        <f t="shared" si="1"/>
        <v>39335136</v>
      </c>
      <c r="I20" s="24">
        <v>38804022</v>
      </c>
      <c r="J20" s="24">
        <v>8315147</v>
      </c>
      <c r="K20" s="24">
        <v>8231996</v>
      </c>
      <c r="L20" s="25">
        <f t="shared" si="2"/>
        <v>55351165</v>
      </c>
      <c r="M20" s="24">
        <v>38804022</v>
      </c>
      <c r="N20" s="24">
        <v>8315147</v>
      </c>
      <c r="O20" s="24">
        <v>8231996</v>
      </c>
      <c r="P20" s="25">
        <f t="shared" si="3"/>
        <v>55351165</v>
      </c>
      <c r="Q20" s="24">
        <v>38804022</v>
      </c>
      <c r="R20" s="24">
        <v>8315147</v>
      </c>
      <c r="S20" s="24">
        <v>8231996</v>
      </c>
      <c r="T20" s="25">
        <f t="shared" si="4"/>
        <v>55351165</v>
      </c>
      <c r="U20" s="24">
        <v>38804022</v>
      </c>
      <c r="V20" s="24">
        <v>8315147</v>
      </c>
      <c r="W20" s="24">
        <v>8231996</v>
      </c>
      <c r="X20" s="25">
        <f t="shared" si="5"/>
        <v>55351165</v>
      </c>
      <c r="Y20" s="24">
        <v>38804022</v>
      </c>
      <c r="Z20" s="24">
        <v>8315147</v>
      </c>
      <c r="AA20" s="24">
        <v>8231996</v>
      </c>
      <c r="AB20" s="25">
        <f t="shared" si="6"/>
        <v>55351165</v>
      </c>
      <c r="AC20" s="26">
        <v>38622444</v>
      </c>
      <c r="AD20" s="26">
        <v>8276238</v>
      </c>
      <c r="AE20" s="27">
        <v>8193476</v>
      </c>
      <c r="AF20" s="26">
        <f t="shared" si="8"/>
        <v>55092158</v>
      </c>
      <c r="AG20" s="26">
        <v>38622444</v>
      </c>
      <c r="AH20" s="26">
        <v>8276238</v>
      </c>
      <c r="AI20" s="27">
        <v>8193476</v>
      </c>
      <c r="AJ20" s="26">
        <f t="shared" si="9"/>
        <v>55092158</v>
      </c>
      <c r="AK20" s="26">
        <v>38622444</v>
      </c>
      <c r="AL20" s="26">
        <v>8276238</v>
      </c>
      <c r="AM20" s="27">
        <v>8193476</v>
      </c>
      <c r="AN20" s="26">
        <f t="shared" si="10"/>
        <v>55092158</v>
      </c>
      <c r="AO20" s="28">
        <v>31442341</v>
      </c>
      <c r="AP20" s="26">
        <v>8276238</v>
      </c>
      <c r="AQ20" s="27">
        <v>8193476</v>
      </c>
      <c r="AR20" s="26">
        <f t="shared" si="11"/>
        <v>47912055</v>
      </c>
      <c r="AS20" s="28">
        <v>37707285</v>
      </c>
      <c r="AT20" s="26">
        <v>8276238</v>
      </c>
      <c r="AU20" s="27">
        <v>8193476</v>
      </c>
      <c r="AV20" s="26">
        <f t="shared" si="12"/>
        <v>54176999</v>
      </c>
      <c r="AW20" s="29">
        <f t="shared" si="13"/>
        <v>406613027</v>
      </c>
      <c r="AX20" s="29">
        <f t="shared" si="7"/>
        <v>88866059</v>
      </c>
      <c r="AY20" s="29">
        <f t="shared" si="7"/>
        <v>87977403</v>
      </c>
      <c r="AZ20" s="29">
        <f t="shared" si="14"/>
        <v>583456489</v>
      </c>
      <c r="BA20" s="30"/>
    </row>
    <row r="21" spans="1:53" s="33" customFormat="1" ht="24.95" customHeight="1">
      <c r="A21" s="21">
        <v>14</v>
      </c>
      <c r="B21" s="21">
        <v>34</v>
      </c>
      <c r="C21" s="22" t="s">
        <v>48</v>
      </c>
      <c r="D21" s="34" t="s">
        <v>49</v>
      </c>
      <c r="E21" s="24">
        <v>48018594</v>
      </c>
      <c r="F21" s="24">
        <v>10289699</v>
      </c>
      <c r="G21" s="24">
        <v>10186801</v>
      </c>
      <c r="H21" s="25">
        <f t="shared" si="1"/>
        <v>68495094</v>
      </c>
      <c r="I21" s="24">
        <v>67570254</v>
      </c>
      <c r="J21" s="24">
        <v>14479340</v>
      </c>
      <c r="K21" s="24">
        <v>14334547</v>
      </c>
      <c r="L21" s="25">
        <f t="shared" si="2"/>
        <v>96384141</v>
      </c>
      <c r="M21" s="24">
        <v>67570254</v>
      </c>
      <c r="N21" s="24">
        <v>14479340</v>
      </c>
      <c r="O21" s="24">
        <v>14334547</v>
      </c>
      <c r="P21" s="25">
        <f t="shared" si="3"/>
        <v>96384141</v>
      </c>
      <c r="Q21" s="24">
        <v>67570254</v>
      </c>
      <c r="R21" s="24">
        <v>14479340</v>
      </c>
      <c r="S21" s="24">
        <v>14334547</v>
      </c>
      <c r="T21" s="25">
        <f t="shared" si="4"/>
        <v>96384141</v>
      </c>
      <c r="U21" s="24">
        <v>67570254</v>
      </c>
      <c r="V21" s="24">
        <v>14479340</v>
      </c>
      <c r="W21" s="24">
        <v>14334547</v>
      </c>
      <c r="X21" s="25">
        <f t="shared" si="5"/>
        <v>96384141</v>
      </c>
      <c r="Y21" s="24">
        <v>67570254</v>
      </c>
      <c r="Z21" s="24">
        <v>14479340</v>
      </c>
      <c r="AA21" s="24">
        <v>14334547</v>
      </c>
      <c r="AB21" s="25">
        <f t="shared" si="6"/>
        <v>96384141</v>
      </c>
      <c r="AC21" s="26">
        <v>67578376</v>
      </c>
      <c r="AD21" s="26">
        <v>14481080</v>
      </c>
      <c r="AE21" s="27">
        <v>14336270</v>
      </c>
      <c r="AF21" s="26">
        <f t="shared" si="8"/>
        <v>96395726</v>
      </c>
      <c r="AG21" s="26">
        <v>67578376</v>
      </c>
      <c r="AH21" s="26">
        <v>14481080</v>
      </c>
      <c r="AI21" s="27">
        <v>14336270</v>
      </c>
      <c r="AJ21" s="26">
        <f t="shared" si="9"/>
        <v>96395726</v>
      </c>
      <c r="AK21" s="26">
        <v>67578376</v>
      </c>
      <c r="AL21" s="26">
        <v>14481080</v>
      </c>
      <c r="AM21" s="27">
        <v>14336270</v>
      </c>
      <c r="AN21" s="26">
        <f t="shared" si="10"/>
        <v>96395726</v>
      </c>
      <c r="AO21" s="28">
        <v>58882350</v>
      </c>
      <c r="AP21" s="26">
        <v>14481080</v>
      </c>
      <c r="AQ21" s="27">
        <v>14336270</v>
      </c>
      <c r="AR21" s="26">
        <f t="shared" si="11"/>
        <v>87699700</v>
      </c>
      <c r="AS21" s="28">
        <v>70614765</v>
      </c>
      <c r="AT21" s="26">
        <v>14481080</v>
      </c>
      <c r="AU21" s="27">
        <v>14336270</v>
      </c>
      <c r="AV21" s="26">
        <f t="shared" si="12"/>
        <v>99432115</v>
      </c>
      <c r="AW21" s="29">
        <f t="shared" si="13"/>
        <v>718102107</v>
      </c>
      <c r="AX21" s="29">
        <f t="shared" si="7"/>
        <v>155091799</v>
      </c>
      <c r="AY21" s="29">
        <f t="shared" si="7"/>
        <v>153540886</v>
      </c>
      <c r="AZ21" s="29">
        <f t="shared" si="14"/>
        <v>1026734792</v>
      </c>
      <c r="BA21" s="30"/>
    </row>
    <row r="22" spans="1:53" s="33" customFormat="1" ht="24.95" customHeight="1">
      <c r="A22" s="21">
        <v>15</v>
      </c>
      <c r="B22" s="21">
        <v>16</v>
      </c>
      <c r="C22" s="22" t="s">
        <v>50</v>
      </c>
      <c r="D22" s="34" t="s">
        <v>51</v>
      </c>
      <c r="E22" s="24">
        <v>49552534</v>
      </c>
      <c r="F22" s="24">
        <v>10618400</v>
      </c>
      <c r="G22" s="24">
        <v>10512216</v>
      </c>
      <c r="H22" s="25">
        <f t="shared" si="1"/>
        <v>70683150</v>
      </c>
      <c r="I22" s="24">
        <v>69728767</v>
      </c>
      <c r="J22" s="24">
        <v>14941879</v>
      </c>
      <c r="K22" s="24">
        <v>14792460</v>
      </c>
      <c r="L22" s="25">
        <f t="shared" si="2"/>
        <v>99463106</v>
      </c>
      <c r="M22" s="24">
        <v>69728767</v>
      </c>
      <c r="N22" s="24">
        <v>14941879</v>
      </c>
      <c r="O22" s="24">
        <v>14792460</v>
      </c>
      <c r="P22" s="25">
        <f t="shared" si="3"/>
        <v>99463106</v>
      </c>
      <c r="Q22" s="24">
        <v>69728767</v>
      </c>
      <c r="R22" s="24">
        <v>14941879</v>
      </c>
      <c r="S22" s="24">
        <v>14792460</v>
      </c>
      <c r="T22" s="25">
        <f t="shared" si="4"/>
        <v>99463106</v>
      </c>
      <c r="U22" s="24">
        <v>69728767</v>
      </c>
      <c r="V22" s="24">
        <v>14941879</v>
      </c>
      <c r="W22" s="24">
        <v>14792460</v>
      </c>
      <c r="X22" s="25">
        <f t="shared" si="5"/>
        <v>99463106</v>
      </c>
      <c r="Y22" s="24">
        <v>69728767</v>
      </c>
      <c r="Z22" s="24">
        <v>14941879</v>
      </c>
      <c r="AA22" s="24">
        <v>14792460</v>
      </c>
      <c r="AB22" s="25">
        <f t="shared" si="6"/>
        <v>99463106</v>
      </c>
      <c r="AC22" s="26">
        <v>70104972</v>
      </c>
      <c r="AD22" s="26">
        <v>15022494</v>
      </c>
      <c r="AE22" s="27">
        <v>14872270</v>
      </c>
      <c r="AF22" s="26">
        <f t="shared" si="8"/>
        <v>99999736</v>
      </c>
      <c r="AG22" s="26">
        <v>70104972</v>
      </c>
      <c r="AH22" s="26">
        <v>15022494</v>
      </c>
      <c r="AI22" s="27">
        <v>14872270</v>
      </c>
      <c r="AJ22" s="26">
        <f t="shared" si="9"/>
        <v>99999736</v>
      </c>
      <c r="AK22" s="26">
        <v>70104972</v>
      </c>
      <c r="AL22" s="26">
        <v>15022494</v>
      </c>
      <c r="AM22" s="27">
        <v>14872270</v>
      </c>
      <c r="AN22" s="26">
        <f t="shared" si="10"/>
        <v>99999736</v>
      </c>
      <c r="AO22" s="28">
        <v>62346238</v>
      </c>
      <c r="AP22" s="26">
        <v>15022494</v>
      </c>
      <c r="AQ22" s="27">
        <v>14872270</v>
      </c>
      <c r="AR22" s="26">
        <f t="shared" si="11"/>
        <v>92241002</v>
      </c>
      <c r="AS22" s="28">
        <v>74768839</v>
      </c>
      <c r="AT22" s="26">
        <v>15022494</v>
      </c>
      <c r="AU22" s="27">
        <v>14872270</v>
      </c>
      <c r="AV22" s="26">
        <f t="shared" si="12"/>
        <v>104663603</v>
      </c>
      <c r="AW22" s="29">
        <f t="shared" si="13"/>
        <v>745626362</v>
      </c>
      <c r="AX22" s="29">
        <f t="shared" si="7"/>
        <v>160440265</v>
      </c>
      <c r="AY22" s="29">
        <f t="shared" si="7"/>
        <v>158835866</v>
      </c>
      <c r="AZ22" s="29">
        <f t="shared" si="14"/>
        <v>1064902493</v>
      </c>
      <c r="BA22" s="30"/>
    </row>
    <row r="23" spans="1:53" s="33" customFormat="1" ht="24.95" customHeight="1">
      <c r="A23" s="21">
        <v>16</v>
      </c>
      <c r="B23" s="21">
        <v>58</v>
      </c>
      <c r="C23" s="22" t="s">
        <v>52</v>
      </c>
      <c r="D23" s="34" t="s">
        <v>53</v>
      </c>
      <c r="E23" s="24">
        <v>36910195</v>
      </c>
      <c r="F23" s="24">
        <v>7909327</v>
      </c>
      <c r="G23" s="24">
        <v>7830234</v>
      </c>
      <c r="H23" s="25">
        <f t="shared" si="1"/>
        <v>52649756</v>
      </c>
      <c r="I23" s="24">
        <v>51938864</v>
      </c>
      <c r="J23" s="24">
        <v>11129757</v>
      </c>
      <c r="K23" s="24">
        <v>11018459</v>
      </c>
      <c r="L23" s="25">
        <f t="shared" si="2"/>
        <v>74087080</v>
      </c>
      <c r="M23" s="24">
        <v>51938864</v>
      </c>
      <c r="N23" s="24">
        <v>11129757</v>
      </c>
      <c r="O23" s="24">
        <v>11018459</v>
      </c>
      <c r="P23" s="25">
        <f t="shared" si="3"/>
        <v>74087080</v>
      </c>
      <c r="Q23" s="24">
        <v>51938864</v>
      </c>
      <c r="R23" s="24">
        <v>11129757</v>
      </c>
      <c r="S23" s="24">
        <v>11018459</v>
      </c>
      <c r="T23" s="25">
        <f t="shared" si="4"/>
        <v>74087080</v>
      </c>
      <c r="U23" s="24">
        <v>51938864</v>
      </c>
      <c r="V23" s="24">
        <v>11129757</v>
      </c>
      <c r="W23" s="24">
        <v>11018459</v>
      </c>
      <c r="X23" s="25">
        <f t="shared" si="5"/>
        <v>74087080</v>
      </c>
      <c r="Y23" s="24">
        <v>51938864</v>
      </c>
      <c r="Z23" s="24">
        <v>11129757</v>
      </c>
      <c r="AA23" s="24">
        <v>11018459</v>
      </c>
      <c r="AB23" s="25">
        <f t="shared" si="6"/>
        <v>74087080</v>
      </c>
      <c r="AC23" s="26">
        <v>50117308</v>
      </c>
      <c r="AD23" s="26">
        <v>10739423</v>
      </c>
      <c r="AE23" s="27">
        <v>10632029</v>
      </c>
      <c r="AF23" s="26">
        <f t="shared" si="8"/>
        <v>71488760</v>
      </c>
      <c r="AG23" s="26">
        <v>50117308</v>
      </c>
      <c r="AH23" s="26">
        <v>10739423</v>
      </c>
      <c r="AI23" s="27">
        <v>10632029</v>
      </c>
      <c r="AJ23" s="26">
        <f t="shared" si="9"/>
        <v>71488760</v>
      </c>
      <c r="AK23" s="26">
        <v>50117308</v>
      </c>
      <c r="AL23" s="26">
        <v>10739423</v>
      </c>
      <c r="AM23" s="27">
        <v>10632029</v>
      </c>
      <c r="AN23" s="26">
        <f t="shared" si="10"/>
        <v>71488760</v>
      </c>
      <c r="AO23" s="28">
        <v>41553833</v>
      </c>
      <c r="AP23" s="26">
        <v>10739423</v>
      </c>
      <c r="AQ23" s="27">
        <v>10632029</v>
      </c>
      <c r="AR23" s="26">
        <f t="shared" si="11"/>
        <v>62925285</v>
      </c>
      <c r="AS23" s="28">
        <v>49833509</v>
      </c>
      <c r="AT23" s="26">
        <v>10739423</v>
      </c>
      <c r="AU23" s="27">
        <v>10632029</v>
      </c>
      <c r="AV23" s="26">
        <f t="shared" si="12"/>
        <v>71204961</v>
      </c>
      <c r="AW23" s="29">
        <f t="shared" si="13"/>
        <v>538343781</v>
      </c>
      <c r="AX23" s="29">
        <f t="shared" si="7"/>
        <v>117255227</v>
      </c>
      <c r="AY23" s="29">
        <f t="shared" si="7"/>
        <v>116082674</v>
      </c>
      <c r="AZ23" s="29">
        <f t="shared" si="14"/>
        <v>771681682</v>
      </c>
      <c r="BA23" s="30"/>
    </row>
    <row r="24" spans="1:53" s="33" customFormat="1" ht="24.95" customHeight="1">
      <c r="A24" s="21">
        <v>17</v>
      </c>
      <c r="B24" s="21">
        <v>49</v>
      </c>
      <c r="C24" s="22" t="s">
        <v>54</v>
      </c>
      <c r="D24" s="34" t="s">
        <v>55</v>
      </c>
      <c r="E24" s="24">
        <v>21696100</v>
      </c>
      <c r="F24" s="24">
        <v>4649164</v>
      </c>
      <c r="G24" s="24">
        <v>4602672</v>
      </c>
      <c r="H24" s="25">
        <f t="shared" si="1"/>
        <v>30947936</v>
      </c>
      <c r="I24" s="24">
        <v>30530069</v>
      </c>
      <c r="J24" s="24">
        <v>6542158</v>
      </c>
      <c r="K24" s="24">
        <v>6476736</v>
      </c>
      <c r="L24" s="25">
        <f t="shared" si="2"/>
        <v>43548963</v>
      </c>
      <c r="M24" s="24">
        <v>30530069</v>
      </c>
      <c r="N24" s="24">
        <v>6542158</v>
      </c>
      <c r="O24" s="24">
        <v>6476736</v>
      </c>
      <c r="P24" s="25">
        <f t="shared" si="3"/>
        <v>43548963</v>
      </c>
      <c r="Q24" s="24">
        <v>30530069</v>
      </c>
      <c r="R24" s="24">
        <v>6542158</v>
      </c>
      <c r="S24" s="24">
        <v>6476736</v>
      </c>
      <c r="T24" s="25">
        <f t="shared" si="4"/>
        <v>43548963</v>
      </c>
      <c r="U24" s="24">
        <v>30530069</v>
      </c>
      <c r="V24" s="24">
        <v>6542158</v>
      </c>
      <c r="W24" s="24">
        <v>6476736</v>
      </c>
      <c r="X24" s="25">
        <f t="shared" si="5"/>
        <v>43548963</v>
      </c>
      <c r="Y24" s="24">
        <v>30530069</v>
      </c>
      <c r="Z24" s="24">
        <v>6542158</v>
      </c>
      <c r="AA24" s="24">
        <v>6476736</v>
      </c>
      <c r="AB24" s="25">
        <f t="shared" si="6"/>
        <v>43548963</v>
      </c>
      <c r="AC24" s="26">
        <v>29753294</v>
      </c>
      <c r="AD24" s="26">
        <v>6375706</v>
      </c>
      <c r="AE24" s="27">
        <v>6311949</v>
      </c>
      <c r="AF24" s="26">
        <f t="shared" si="8"/>
        <v>42440949</v>
      </c>
      <c r="AG24" s="26">
        <v>29753294</v>
      </c>
      <c r="AH24" s="26">
        <v>6375706</v>
      </c>
      <c r="AI24" s="27">
        <v>6311949</v>
      </c>
      <c r="AJ24" s="26">
        <f t="shared" si="9"/>
        <v>42440949</v>
      </c>
      <c r="AK24" s="26">
        <v>29753294</v>
      </c>
      <c r="AL24" s="26">
        <v>6375706</v>
      </c>
      <c r="AM24" s="27">
        <v>6311949</v>
      </c>
      <c r="AN24" s="26">
        <f t="shared" si="10"/>
        <v>42440949</v>
      </c>
      <c r="AO24" s="28">
        <v>24498385</v>
      </c>
      <c r="AP24" s="26">
        <v>6375706</v>
      </c>
      <c r="AQ24" s="27">
        <v>6311949</v>
      </c>
      <c r="AR24" s="26">
        <f t="shared" si="11"/>
        <v>37186040</v>
      </c>
      <c r="AS24" s="28">
        <v>29379733</v>
      </c>
      <c r="AT24" s="26">
        <v>6375706</v>
      </c>
      <c r="AU24" s="27">
        <v>6311949</v>
      </c>
      <c r="AV24" s="26">
        <f t="shared" si="12"/>
        <v>42067388</v>
      </c>
      <c r="AW24" s="29">
        <f t="shared" si="13"/>
        <v>317484445</v>
      </c>
      <c r="AX24" s="29">
        <f t="shared" si="13"/>
        <v>69238484</v>
      </c>
      <c r="AY24" s="29">
        <f t="shared" si="13"/>
        <v>68546097</v>
      </c>
      <c r="AZ24" s="29">
        <f t="shared" si="14"/>
        <v>455269026</v>
      </c>
      <c r="BA24" s="30"/>
    </row>
    <row r="25" spans="1:53" s="33" customFormat="1" ht="24.95" customHeight="1">
      <c r="A25" s="21">
        <v>18</v>
      </c>
      <c r="B25" s="21">
        <v>23</v>
      </c>
      <c r="C25" s="22" t="s">
        <v>56</v>
      </c>
      <c r="D25" s="34" t="s">
        <v>57</v>
      </c>
      <c r="E25" s="24">
        <v>47286469</v>
      </c>
      <c r="F25" s="24">
        <v>10132815</v>
      </c>
      <c r="G25" s="24">
        <v>10031486</v>
      </c>
      <c r="H25" s="25">
        <f t="shared" si="1"/>
        <v>67450770</v>
      </c>
      <c r="I25" s="24">
        <v>66540031</v>
      </c>
      <c r="J25" s="24">
        <v>14258578</v>
      </c>
      <c r="K25" s="24">
        <v>14115993</v>
      </c>
      <c r="L25" s="25">
        <f t="shared" si="2"/>
        <v>94914602</v>
      </c>
      <c r="M25" s="24">
        <v>66540031</v>
      </c>
      <c r="N25" s="24">
        <v>14258578</v>
      </c>
      <c r="O25" s="24">
        <v>14115993</v>
      </c>
      <c r="P25" s="25">
        <f t="shared" si="3"/>
        <v>94914602</v>
      </c>
      <c r="Q25" s="24">
        <v>66540031</v>
      </c>
      <c r="R25" s="24">
        <v>14258578</v>
      </c>
      <c r="S25" s="24">
        <v>14115993</v>
      </c>
      <c r="T25" s="25">
        <f t="shared" si="4"/>
        <v>94914602</v>
      </c>
      <c r="U25" s="24">
        <v>66540031</v>
      </c>
      <c r="V25" s="24">
        <v>14258578</v>
      </c>
      <c r="W25" s="24">
        <v>14115993</v>
      </c>
      <c r="X25" s="25">
        <f t="shared" si="5"/>
        <v>94914602</v>
      </c>
      <c r="Y25" s="24">
        <v>66540031</v>
      </c>
      <c r="Z25" s="24">
        <v>14258578</v>
      </c>
      <c r="AA25" s="24">
        <v>14115993</v>
      </c>
      <c r="AB25" s="25">
        <f t="shared" si="6"/>
        <v>94914602</v>
      </c>
      <c r="AC25" s="26">
        <v>66009604</v>
      </c>
      <c r="AD25" s="26">
        <v>14144915</v>
      </c>
      <c r="AE25" s="27">
        <v>14003466</v>
      </c>
      <c r="AF25" s="26">
        <f t="shared" si="8"/>
        <v>94157985</v>
      </c>
      <c r="AG25" s="26">
        <v>66009604</v>
      </c>
      <c r="AH25" s="26">
        <v>14144915</v>
      </c>
      <c r="AI25" s="27">
        <v>14003466</v>
      </c>
      <c r="AJ25" s="26">
        <f t="shared" si="9"/>
        <v>94157985</v>
      </c>
      <c r="AK25" s="26">
        <v>66009604</v>
      </c>
      <c r="AL25" s="26">
        <v>14144915</v>
      </c>
      <c r="AM25" s="27">
        <v>14003466</v>
      </c>
      <c r="AN25" s="26">
        <f t="shared" si="10"/>
        <v>94157985</v>
      </c>
      <c r="AO25" s="28">
        <v>59022136</v>
      </c>
      <c r="AP25" s="26">
        <v>14144915</v>
      </c>
      <c r="AQ25" s="27">
        <v>14003466</v>
      </c>
      <c r="AR25" s="26">
        <f t="shared" si="11"/>
        <v>87170517</v>
      </c>
      <c r="AS25" s="28">
        <v>70782403</v>
      </c>
      <c r="AT25" s="26">
        <v>14144915</v>
      </c>
      <c r="AU25" s="27">
        <v>14003466</v>
      </c>
      <c r="AV25" s="26">
        <f t="shared" si="12"/>
        <v>98930784</v>
      </c>
      <c r="AW25" s="29">
        <f t="shared" si="13"/>
        <v>707819975</v>
      </c>
      <c r="AX25" s="29">
        <f t="shared" si="13"/>
        <v>152150280</v>
      </c>
      <c r="AY25" s="29">
        <f t="shared" si="13"/>
        <v>150628781</v>
      </c>
      <c r="AZ25" s="29">
        <f t="shared" si="14"/>
        <v>1010599036</v>
      </c>
      <c r="BA25" s="30"/>
    </row>
    <row r="26" spans="1:53" s="33" customFormat="1" ht="24.95" customHeight="1">
      <c r="A26" s="21">
        <v>19</v>
      </c>
      <c r="B26" s="21">
        <v>17</v>
      </c>
      <c r="C26" s="22" t="s">
        <v>58</v>
      </c>
      <c r="D26" s="34" t="s">
        <v>59</v>
      </c>
      <c r="E26" s="24">
        <v>42590438</v>
      </c>
      <c r="F26" s="24">
        <v>9126522</v>
      </c>
      <c r="G26" s="24">
        <v>9035257</v>
      </c>
      <c r="H26" s="25">
        <f t="shared" si="1"/>
        <v>60752217</v>
      </c>
      <c r="I26" s="24">
        <v>59931924</v>
      </c>
      <c r="J26" s="24">
        <v>12842555</v>
      </c>
      <c r="K26" s="24">
        <v>12714130</v>
      </c>
      <c r="L26" s="25">
        <f t="shared" si="2"/>
        <v>85488609</v>
      </c>
      <c r="M26" s="24">
        <v>59931924</v>
      </c>
      <c r="N26" s="24">
        <v>12842555</v>
      </c>
      <c r="O26" s="24">
        <v>12714130</v>
      </c>
      <c r="P26" s="25">
        <f t="shared" si="3"/>
        <v>85488609</v>
      </c>
      <c r="Q26" s="24">
        <v>59931924</v>
      </c>
      <c r="R26" s="24">
        <v>12842555</v>
      </c>
      <c r="S26" s="24">
        <v>12714130</v>
      </c>
      <c r="T26" s="25">
        <f t="shared" si="4"/>
        <v>85488609</v>
      </c>
      <c r="U26" s="24">
        <v>59931924</v>
      </c>
      <c r="V26" s="24">
        <v>12842555</v>
      </c>
      <c r="W26" s="24">
        <v>12714130</v>
      </c>
      <c r="X26" s="25">
        <f t="shared" si="5"/>
        <v>85488609</v>
      </c>
      <c r="Y26" s="24">
        <v>59931924</v>
      </c>
      <c r="Z26" s="24">
        <v>12842555</v>
      </c>
      <c r="AA26" s="24">
        <v>12714130</v>
      </c>
      <c r="AB26" s="25">
        <f t="shared" si="6"/>
        <v>85488609</v>
      </c>
      <c r="AC26" s="26">
        <v>60265292</v>
      </c>
      <c r="AD26" s="26">
        <v>12913991</v>
      </c>
      <c r="AE26" s="27">
        <v>12784852</v>
      </c>
      <c r="AF26" s="26">
        <f t="shared" si="8"/>
        <v>85964135</v>
      </c>
      <c r="AG26" s="26">
        <v>60265292</v>
      </c>
      <c r="AH26" s="26">
        <v>12913991</v>
      </c>
      <c r="AI26" s="27">
        <v>12784852</v>
      </c>
      <c r="AJ26" s="26">
        <f t="shared" si="9"/>
        <v>85964135</v>
      </c>
      <c r="AK26" s="26">
        <v>60265292</v>
      </c>
      <c r="AL26" s="26">
        <v>12913991</v>
      </c>
      <c r="AM26" s="27">
        <v>12784852</v>
      </c>
      <c r="AN26" s="26">
        <f t="shared" si="10"/>
        <v>85964135</v>
      </c>
      <c r="AO26" s="28">
        <v>53642413</v>
      </c>
      <c r="AP26" s="26">
        <v>12913991</v>
      </c>
      <c r="AQ26" s="27">
        <v>12784852</v>
      </c>
      <c r="AR26" s="26">
        <f t="shared" si="11"/>
        <v>79341256</v>
      </c>
      <c r="AS26" s="28">
        <v>64330761</v>
      </c>
      <c r="AT26" s="26">
        <v>12913991</v>
      </c>
      <c r="AU26" s="27">
        <v>12784852</v>
      </c>
      <c r="AV26" s="26">
        <f t="shared" si="12"/>
        <v>90029604</v>
      </c>
      <c r="AW26" s="29">
        <f t="shared" si="13"/>
        <v>641019108</v>
      </c>
      <c r="AX26" s="29">
        <f t="shared" si="13"/>
        <v>137909252</v>
      </c>
      <c r="AY26" s="29">
        <f t="shared" si="13"/>
        <v>136530167</v>
      </c>
      <c r="AZ26" s="29">
        <f t="shared" si="14"/>
        <v>915458527</v>
      </c>
      <c r="BA26" s="30"/>
    </row>
    <row r="27" spans="1:53" s="33" customFormat="1" ht="24.95" customHeight="1">
      <c r="A27" s="21">
        <v>20</v>
      </c>
      <c r="B27" s="21">
        <v>5</v>
      </c>
      <c r="C27" s="22" t="s">
        <v>60</v>
      </c>
      <c r="D27" s="34" t="s">
        <v>61</v>
      </c>
      <c r="E27" s="24">
        <v>44364408</v>
      </c>
      <c r="F27" s="24">
        <v>9506659</v>
      </c>
      <c r="G27" s="24">
        <v>9411592</v>
      </c>
      <c r="H27" s="25">
        <f t="shared" si="1"/>
        <v>63282659</v>
      </c>
      <c r="I27" s="24">
        <v>62428199</v>
      </c>
      <c r="J27" s="24">
        <v>13377471</v>
      </c>
      <c r="K27" s="24">
        <v>13243697</v>
      </c>
      <c r="L27" s="25">
        <f t="shared" si="2"/>
        <v>89049367</v>
      </c>
      <c r="M27" s="24">
        <v>62428199</v>
      </c>
      <c r="N27" s="24">
        <v>13377471</v>
      </c>
      <c r="O27" s="24">
        <v>13243697</v>
      </c>
      <c r="P27" s="25">
        <f t="shared" si="3"/>
        <v>89049367</v>
      </c>
      <c r="Q27" s="24">
        <v>62428199</v>
      </c>
      <c r="R27" s="24">
        <v>13377471</v>
      </c>
      <c r="S27" s="24">
        <v>13243697</v>
      </c>
      <c r="T27" s="25">
        <f t="shared" si="4"/>
        <v>89049367</v>
      </c>
      <c r="U27" s="24">
        <v>62428199</v>
      </c>
      <c r="V27" s="24">
        <v>13377471</v>
      </c>
      <c r="W27" s="24">
        <v>13243697</v>
      </c>
      <c r="X27" s="25">
        <f t="shared" si="5"/>
        <v>89049367</v>
      </c>
      <c r="Y27" s="24">
        <v>62428199</v>
      </c>
      <c r="Z27" s="24">
        <v>13377471</v>
      </c>
      <c r="AA27" s="24">
        <v>13243697</v>
      </c>
      <c r="AB27" s="25">
        <f t="shared" si="6"/>
        <v>89049367</v>
      </c>
      <c r="AC27" s="26">
        <v>62145571</v>
      </c>
      <c r="AD27" s="26">
        <v>13316908</v>
      </c>
      <c r="AE27" s="27">
        <v>13183739</v>
      </c>
      <c r="AF27" s="26">
        <f t="shared" si="8"/>
        <v>88646218</v>
      </c>
      <c r="AG27" s="26">
        <v>62145571</v>
      </c>
      <c r="AH27" s="26">
        <v>13316908</v>
      </c>
      <c r="AI27" s="27">
        <v>13183739</v>
      </c>
      <c r="AJ27" s="26">
        <f t="shared" si="9"/>
        <v>88646218</v>
      </c>
      <c r="AK27" s="26">
        <v>62145571</v>
      </c>
      <c r="AL27" s="26">
        <v>13316908</v>
      </c>
      <c r="AM27" s="27">
        <v>13183739</v>
      </c>
      <c r="AN27" s="26">
        <f t="shared" si="10"/>
        <v>88646218</v>
      </c>
      <c r="AO27" s="28">
        <v>55589277</v>
      </c>
      <c r="AP27" s="26">
        <v>13316908</v>
      </c>
      <c r="AQ27" s="27">
        <v>13183739</v>
      </c>
      <c r="AR27" s="26">
        <f t="shared" si="11"/>
        <v>82089924</v>
      </c>
      <c r="AS27" s="28">
        <v>66665541</v>
      </c>
      <c r="AT27" s="26">
        <v>13316908</v>
      </c>
      <c r="AU27" s="27">
        <v>13183739</v>
      </c>
      <c r="AV27" s="26">
        <f t="shared" si="12"/>
        <v>93166188</v>
      </c>
      <c r="AW27" s="29">
        <f t="shared" si="13"/>
        <v>665196934</v>
      </c>
      <c r="AX27" s="29">
        <f t="shared" si="13"/>
        <v>142978554</v>
      </c>
      <c r="AY27" s="29">
        <f t="shared" si="13"/>
        <v>141548772</v>
      </c>
      <c r="AZ27" s="29">
        <f t="shared" si="14"/>
        <v>949724260</v>
      </c>
      <c r="BA27" s="30"/>
    </row>
    <row r="28" spans="1:53" s="33" customFormat="1" ht="24.95" customHeight="1">
      <c r="A28" s="21">
        <v>21</v>
      </c>
      <c r="B28" s="21">
        <v>44</v>
      </c>
      <c r="C28" s="22" t="s">
        <v>62</v>
      </c>
      <c r="D28" s="34" t="s">
        <v>63</v>
      </c>
      <c r="E28" s="24">
        <v>28749849</v>
      </c>
      <c r="F28" s="24">
        <v>6160682</v>
      </c>
      <c r="G28" s="24">
        <v>6099075</v>
      </c>
      <c r="H28" s="25">
        <f t="shared" si="1"/>
        <v>41009606</v>
      </c>
      <c r="I28" s="24">
        <v>40455883</v>
      </c>
      <c r="J28" s="24">
        <v>8669118</v>
      </c>
      <c r="K28" s="24">
        <v>8582427</v>
      </c>
      <c r="L28" s="25">
        <f t="shared" si="2"/>
        <v>57707428</v>
      </c>
      <c r="M28" s="24">
        <v>40455883</v>
      </c>
      <c r="N28" s="24">
        <v>8669118</v>
      </c>
      <c r="O28" s="24">
        <v>8582427</v>
      </c>
      <c r="P28" s="25">
        <f t="shared" si="3"/>
        <v>57707428</v>
      </c>
      <c r="Q28" s="24">
        <v>40455883</v>
      </c>
      <c r="R28" s="24">
        <v>8669118</v>
      </c>
      <c r="S28" s="24">
        <v>8582427</v>
      </c>
      <c r="T28" s="25">
        <f t="shared" si="4"/>
        <v>57707428</v>
      </c>
      <c r="U28" s="24">
        <v>40455883</v>
      </c>
      <c r="V28" s="24">
        <v>8669118</v>
      </c>
      <c r="W28" s="24">
        <v>8582427</v>
      </c>
      <c r="X28" s="25">
        <f t="shared" si="5"/>
        <v>57707428</v>
      </c>
      <c r="Y28" s="24">
        <v>40455883</v>
      </c>
      <c r="Z28" s="24">
        <v>8669118</v>
      </c>
      <c r="AA28" s="24">
        <v>8582427</v>
      </c>
      <c r="AB28" s="25">
        <f t="shared" si="6"/>
        <v>57707428</v>
      </c>
      <c r="AC28" s="26">
        <v>40688524</v>
      </c>
      <c r="AD28" s="26">
        <v>8718970</v>
      </c>
      <c r="AE28" s="27">
        <v>8631780</v>
      </c>
      <c r="AF28" s="26">
        <f t="shared" si="8"/>
        <v>58039274</v>
      </c>
      <c r="AG28" s="26">
        <v>40688524</v>
      </c>
      <c r="AH28" s="26">
        <v>8718970</v>
      </c>
      <c r="AI28" s="27">
        <v>8631780</v>
      </c>
      <c r="AJ28" s="26">
        <f t="shared" si="9"/>
        <v>58039274</v>
      </c>
      <c r="AK28" s="26">
        <v>40688524</v>
      </c>
      <c r="AL28" s="26">
        <v>8718970</v>
      </c>
      <c r="AM28" s="27">
        <v>8631780</v>
      </c>
      <c r="AN28" s="26">
        <f t="shared" si="10"/>
        <v>58039274</v>
      </c>
      <c r="AO28" s="28">
        <v>32992010</v>
      </c>
      <c r="AP28" s="26">
        <v>8718970</v>
      </c>
      <c r="AQ28" s="27">
        <v>8631780</v>
      </c>
      <c r="AR28" s="26">
        <f t="shared" si="11"/>
        <v>50342760</v>
      </c>
      <c r="AS28" s="28">
        <v>39565728</v>
      </c>
      <c r="AT28" s="26">
        <v>8718970</v>
      </c>
      <c r="AU28" s="27">
        <v>8631780</v>
      </c>
      <c r="AV28" s="26">
        <f t="shared" si="12"/>
        <v>56916478</v>
      </c>
      <c r="AW28" s="29">
        <f t="shared" si="13"/>
        <v>425652574</v>
      </c>
      <c r="AX28" s="29">
        <f t="shared" si="13"/>
        <v>93101122</v>
      </c>
      <c r="AY28" s="29">
        <f t="shared" si="13"/>
        <v>92170110</v>
      </c>
      <c r="AZ28" s="29">
        <f t="shared" si="14"/>
        <v>610923806</v>
      </c>
      <c r="BA28" s="30"/>
    </row>
    <row r="29" spans="1:53" s="33" customFormat="1" ht="24.95" customHeight="1">
      <c r="A29" s="21">
        <v>22</v>
      </c>
      <c r="B29" s="21">
        <v>52</v>
      </c>
      <c r="C29" s="22" t="s">
        <v>64</v>
      </c>
      <c r="D29" s="34" t="s">
        <v>65</v>
      </c>
      <c r="E29" s="24">
        <v>16981662</v>
      </c>
      <c r="F29" s="24">
        <v>3638928</v>
      </c>
      <c r="G29" s="24">
        <v>3602538</v>
      </c>
      <c r="H29" s="25">
        <f t="shared" si="1"/>
        <v>24223128</v>
      </c>
      <c r="I29" s="24">
        <v>23896061</v>
      </c>
      <c r="J29" s="24">
        <v>5120584</v>
      </c>
      <c r="K29" s="24">
        <v>5069379</v>
      </c>
      <c r="L29" s="25">
        <f t="shared" si="2"/>
        <v>34086024</v>
      </c>
      <c r="M29" s="24">
        <v>23896061</v>
      </c>
      <c r="N29" s="24">
        <v>5120584</v>
      </c>
      <c r="O29" s="24">
        <v>5069379</v>
      </c>
      <c r="P29" s="25">
        <f t="shared" si="3"/>
        <v>34086024</v>
      </c>
      <c r="Q29" s="24">
        <v>23896061</v>
      </c>
      <c r="R29" s="24">
        <v>5120584</v>
      </c>
      <c r="S29" s="24">
        <v>5069379</v>
      </c>
      <c r="T29" s="25">
        <f t="shared" si="4"/>
        <v>34086024</v>
      </c>
      <c r="U29" s="24">
        <v>23896061</v>
      </c>
      <c r="V29" s="24">
        <v>5120584</v>
      </c>
      <c r="W29" s="24">
        <v>5069379</v>
      </c>
      <c r="X29" s="25">
        <f t="shared" si="5"/>
        <v>34086024</v>
      </c>
      <c r="Y29" s="24">
        <v>23896061</v>
      </c>
      <c r="Z29" s="24">
        <v>5120584</v>
      </c>
      <c r="AA29" s="24">
        <v>5069379</v>
      </c>
      <c r="AB29" s="25">
        <f t="shared" si="6"/>
        <v>34086024</v>
      </c>
      <c r="AC29" s="26">
        <v>23121313</v>
      </c>
      <c r="AD29" s="26">
        <v>4954567</v>
      </c>
      <c r="AE29" s="27">
        <v>4905022</v>
      </c>
      <c r="AF29" s="26">
        <f t="shared" si="8"/>
        <v>32980902</v>
      </c>
      <c r="AG29" s="26">
        <v>23121313</v>
      </c>
      <c r="AH29" s="26">
        <v>4954567</v>
      </c>
      <c r="AI29" s="27">
        <v>4905022</v>
      </c>
      <c r="AJ29" s="26">
        <f t="shared" si="9"/>
        <v>32980902</v>
      </c>
      <c r="AK29" s="26">
        <v>23121313</v>
      </c>
      <c r="AL29" s="26">
        <v>4954567</v>
      </c>
      <c r="AM29" s="27">
        <v>4905022</v>
      </c>
      <c r="AN29" s="26">
        <f t="shared" si="10"/>
        <v>32980902</v>
      </c>
      <c r="AO29" s="28">
        <v>17487519</v>
      </c>
      <c r="AP29" s="26">
        <v>4954567</v>
      </c>
      <c r="AQ29" s="27">
        <v>4905022</v>
      </c>
      <c r="AR29" s="26">
        <f t="shared" si="11"/>
        <v>27347108</v>
      </c>
      <c r="AS29" s="28">
        <v>20971939</v>
      </c>
      <c r="AT29" s="26">
        <v>4954567</v>
      </c>
      <c r="AU29" s="27">
        <v>4905022</v>
      </c>
      <c r="AV29" s="26">
        <f t="shared" si="12"/>
        <v>30831528</v>
      </c>
      <c r="AW29" s="29">
        <f t="shared" si="13"/>
        <v>244285364</v>
      </c>
      <c r="AX29" s="29">
        <f t="shared" si="13"/>
        <v>54014683</v>
      </c>
      <c r="AY29" s="29">
        <f t="shared" si="13"/>
        <v>53474543</v>
      </c>
      <c r="AZ29" s="29">
        <f t="shared" si="14"/>
        <v>351774590</v>
      </c>
      <c r="BA29" s="30"/>
    </row>
    <row r="30" spans="1:53" s="33" customFormat="1" ht="24.95" customHeight="1">
      <c r="A30" s="21">
        <v>23</v>
      </c>
      <c r="B30" s="21">
        <v>56</v>
      </c>
      <c r="C30" s="22" t="s">
        <v>66</v>
      </c>
      <c r="D30" s="34" t="s">
        <v>67</v>
      </c>
      <c r="E30" s="24">
        <v>44620362</v>
      </c>
      <c r="F30" s="24">
        <v>9561506</v>
      </c>
      <c r="G30" s="24">
        <v>9465891</v>
      </c>
      <c r="H30" s="25">
        <f t="shared" si="1"/>
        <v>63647759</v>
      </c>
      <c r="I30" s="24">
        <v>62788369</v>
      </c>
      <c r="J30" s="24">
        <v>13454650</v>
      </c>
      <c r="K30" s="24">
        <v>13320104</v>
      </c>
      <c r="L30" s="25">
        <f t="shared" si="2"/>
        <v>89563123</v>
      </c>
      <c r="M30" s="24">
        <v>62788369</v>
      </c>
      <c r="N30" s="24">
        <v>13454650</v>
      </c>
      <c r="O30" s="24">
        <v>13320104</v>
      </c>
      <c r="P30" s="25">
        <f t="shared" si="3"/>
        <v>89563123</v>
      </c>
      <c r="Q30" s="24">
        <v>62788369</v>
      </c>
      <c r="R30" s="24">
        <v>13454650</v>
      </c>
      <c r="S30" s="24">
        <v>13320104</v>
      </c>
      <c r="T30" s="25">
        <f t="shared" si="4"/>
        <v>89563123</v>
      </c>
      <c r="U30" s="24">
        <v>62788369</v>
      </c>
      <c r="V30" s="24">
        <v>13454650</v>
      </c>
      <c r="W30" s="24">
        <v>13320104</v>
      </c>
      <c r="X30" s="25">
        <f t="shared" si="5"/>
        <v>89563123</v>
      </c>
      <c r="Y30" s="24">
        <v>62788369</v>
      </c>
      <c r="Z30" s="24">
        <v>13454650</v>
      </c>
      <c r="AA30" s="24">
        <v>13320104</v>
      </c>
      <c r="AB30" s="25">
        <f t="shared" si="6"/>
        <v>89563123</v>
      </c>
      <c r="AC30" s="26">
        <v>62837351</v>
      </c>
      <c r="AD30" s="26">
        <v>13465147</v>
      </c>
      <c r="AE30" s="27">
        <v>13330496</v>
      </c>
      <c r="AF30" s="26">
        <f t="shared" si="8"/>
        <v>89632994</v>
      </c>
      <c r="AG30" s="26">
        <v>62837351</v>
      </c>
      <c r="AH30" s="26">
        <v>13465147</v>
      </c>
      <c r="AI30" s="27">
        <v>13330496</v>
      </c>
      <c r="AJ30" s="26">
        <f t="shared" si="9"/>
        <v>89632994</v>
      </c>
      <c r="AK30" s="26">
        <v>62837351</v>
      </c>
      <c r="AL30" s="26">
        <v>13465147</v>
      </c>
      <c r="AM30" s="27">
        <v>13330496</v>
      </c>
      <c r="AN30" s="26">
        <f t="shared" si="10"/>
        <v>89632994</v>
      </c>
      <c r="AO30" s="28">
        <v>50154287</v>
      </c>
      <c r="AP30" s="26">
        <v>13465147</v>
      </c>
      <c r="AQ30" s="27">
        <v>13330496</v>
      </c>
      <c r="AR30" s="26">
        <f t="shared" si="11"/>
        <v>76949930</v>
      </c>
      <c r="AS30" s="28">
        <v>60147619</v>
      </c>
      <c r="AT30" s="26">
        <v>13465147</v>
      </c>
      <c r="AU30" s="27">
        <v>13330496</v>
      </c>
      <c r="AV30" s="26">
        <f t="shared" si="12"/>
        <v>86943262</v>
      </c>
      <c r="AW30" s="29">
        <f t="shared" si="13"/>
        <v>657376166</v>
      </c>
      <c r="AX30" s="29">
        <f t="shared" si="13"/>
        <v>144160491</v>
      </c>
      <c r="AY30" s="29">
        <f t="shared" si="13"/>
        <v>142718891</v>
      </c>
      <c r="AZ30" s="29">
        <f t="shared" si="14"/>
        <v>944255548</v>
      </c>
      <c r="BA30" s="30"/>
    </row>
    <row r="31" spans="1:53" s="33" customFormat="1" ht="24.95" customHeight="1">
      <c r="A31" s="21">
        <v>24</v>
      </c>
      <c r="B31" s="21">
        <v>11</v>
      </c>
      <c r="C31" s="22" t="s">
        <v>68</v>
      </c>
      <c r="D31" s="34" t="s">
        <v>69</v>
      </c>
      <c r="E31" s="24">
        <v>25650376</v>
      </c>
      <c r="F31" s="24">
        <v>5496509</v>
      </c>
      <c r="G31" s="24">
        <v>5441544</v>
      </c>
      <c r="H31" s="25">
        <f t="shared" si="1"/>
        <v>36588429</v>
      </c>
      <c r="I31" s="24">
        <v>36094402</v>
      </c>
      <c r="J31" s="24">
        <v>7734515</v>
      </c>
      <c r="K31" s="24">
        <v>7657170</v>
      </c>
      <c r="L31" s="25">
        <f t="shared" si="2"/>
        <v>51486087</v>
      </c>
      <c r="M31" s="24">
        <v>36094402</v>
      </c>
      <c r="N31" s="24">
        <v>7734515</v>
      </c>
      <c r="O31" s="24">
        <v>7657170</v>
      </c>
      <c r="P31" s="25">
        <f t="shared" si="3"/>
        <v>51486087</v>
      </c>
      <c r="Q31" s="24">
        <v>36094402</v>
      </c>
      <c r="R31" s="24">
        <v>7734515</v>
      </c>
      <c r="S31" s="24">
        <v>7657170</v>
      </c>
      <c r="T31" s="25">
        <f t="shared" si="4"/>
        <v>51486087</v>
      </c>
      <c r="U31" s="24">
        <v>36094402</v>
      </c>
      <c r="V31" s="24">
        <v>7734515</v>
      </c>
      <c r="W31" s="24">
        <v>7657170</v>
      </c>
      <c r="X31" s="25">
        <f t="shared" si="5"/>
        <v>51486087</v>
      </c>
      <c r="Y31" s="24">
        <v>36094402</v>
      </c>
      <c r="Z31" s="24">
        <v>7734515</v>
      </c>
      <c r="AA31" s="24">
        <v>7657170</v>
      </c>
      <c r="AB31" s="25">
        <f t="shared" si="6"/>
        <v>51486087</v>
      </c>
      <c r="AC31" s="26">
        <v>36191528</v>
      </c>
      <c r="AD31" s="26">
        <v>7755327</v>
      </c>
      <c r="AE31" s="27">
        <v>7677774</v>
      </c>
      <c r="AF31" s="26">
        <f t="shared" si="8"/>
        <v>51624629</v>
      </c>
      <c r="AG31" s="26">
        <v>36191528</v>
      </c>
      <c r="AH31" s="26">
        <v>7755327</v>
      </c>
      <c r="AI31" s="27">
        <v>7677774</v>
      </c>
      <c r="AJ31" s="26">
        <f t="shared" si="9"/>
        <v>51624629</v>
      </c>
      <c r="AK31" s="26">
        <v>36191528</v>
      </c>
      <c r="AL31" s="26">
        <v>7755327</v>
      </c>
      <c r="AM31" s="27">
        <v>7677774</v>
      </c>
      <c r="AN31" s="26">
        <f t="shared" si="10"/>
        <v>51624629</v>
      </c>
      <c r="AO31" s="28">
        <v>31225724</v>
      </c>
      <c r="AP31" s="26">
        <v>7755327</v>
      </c>
      <c r="AQ31" s="27">
        <v>7677774</v>
      </c>
      <c r="AR31" s="26">
        <f t="shared" si="11"/>
        <v>46658825</v>
      </c>
      <c r="AS31" s="28">
        <v>37447506</v>
      </c>
      <c r="AT31" s="26">
        <v>7755327</v>
      </c>
      <c r="AU31" s="27">
        <v>7677774</v>
      </c>
      <c r="AV31" s="26">
        <f t="shared" si="12"/>
        <v>52880607</v>
      </c>
      <c r="AW31" s="29">
        <f t="shared" si="13"/>
        <v>383370200</v>
      </c>
      <c r="AX31" s="29">
        <f t="shared" si="13"/>
        <v>82945719</v>
      </c>
      <c r="AY31" s="29">
        <f t="shared" si="13"/>
        <v>82116264</v>
      </c>
      <c r="AZ31" s="29">
        <f t="shared" si="14"/>
        <v>548432183</v>
      </c>
      <c r="BA31" s="30"/>
    </row>
    <row r="32" spans="1:53" s="33" customFormat="1" ht="24.95" customHeight="1">
      <c r="A32" s="21">
        <v>25</v>
      </c>
      <c r="B32" s="21">
        <v>68</v>
      </c>
      <c r="C32" s="22" t="s">
        <v>70</v>
      </c>
      <c r="D32" s="34" t="s">
        <v>71</v>
      </c>
      <c r="E32" s="24">
        <v>20945429</v>
      </c>
      <c r="F32" s="24">
        <v>4488306</v>
      </c>
      <c r="G32" s="24">
        <v>4443423</v>
      </c>
      <c r="H32" s="25">
        <f t="shared" si="1"/>
        <v>29877158</v>
      </c>
      <c r="I32" s="24">
        <v>29473748</v>
      </c>
      <c r="J32" s="24">
        <v>6315803</v>
      </c>
      <c r="K32" s="24">
        <v>6252645</v>
      </c>
      <c r="L32" s="25">
        <f t="shared" si="2"/>
        <v>42042196</v>
      </c>
      <c r="M32" s="24">
        <v>29473748</v>
      </c>
      <c r="N32" s="24">
        <v>6315803</v>
      </c>
      <c r="O32" s="24">
        <v>6252645</v>
      </c>
      <c r="P32" s="25">
        <f t="shared" si="3"/>
        <v>42042196</v>
      </c>
      <c r="Q32" s="24">
        <v>29473748</v>
      </c>
      <c r="R32" s="24">
        <v>6315803</v>
      </c>
      <c r="S32" s="24">
        <v>6252645</v>
      </c>
      <c r="T32" s="25">
        <f t="shared" si="4"/>
        <v>42042196</v>
      </c>
      <c r="U32" s="24">
        <v>29473748</v>
      </c>
      <c r="V32" s="24">
        <v>6315803</v>
      </c>
      <c r="W32" s="24">
        <v>6252645</v>
      </c>
      <c r="X32" s="25">
        <f t="shared" si="5"/>
        <v>42042196</v>
      </c>
      <c r="Y32" s="24">
        <v>29473748</v>
      </c>
      <c r="Z32" s="24">
        <v>6315803</v>
      </c>
      <c r="AA32" s="24">
        <v>6252645</v>
      </c>
      <c r="AB32" s="25">
        <f t="shared" si="6"/>
        <v>42042196</v>
      </c>
      <c r="AC32" s="26">
        <v>29414205</v>
      </c>
      <c r="AD32" s="26">
        <v>6303044</v>
      </c>
      <c r="AE32" s="27">
        <v>6240014</v>
      </c>
      <c r="AF32" s="26">
        <f t="shared" si="8"/>
        <v>41957263</v>
      </c>
      <c r="AG32" s="26">
        <v>29414205</v>
      </c>
      <c r="AH32" s="26">
        <v>6303044</v>
      </c>
      <c r="AI32" s="27">
        <v>6240014</v>
      </c>
      <c r="AJ32" s="26">
        <f t="shared" si="9"/>
        <v>41957263</v>
      </c>
      <c r="AK32" s="26">
        <v>29414205</v>
      </c>
      <c r="AL32" s="26">
        <v>6303044</v>
      </c>
      <c r="AM32" s="27">
        <v>6240014</v>
      </c>
      <c r="AN32" s="26">
        <f t="shared" si="10"/>
        <v>41957263</v>
      </c>
      <c r="AO32" s="28">
        <v>26073429</v>
      </c>
      <c r="AP32" s="26">
        <v>6303044</v>
      </c>
      <c r="AQ32" s="27">
        <v>6240014</v>
      </c>
      <c r="AR32" s="26">
        <f t="shared" si="11"/>
        <v>38616487</v>
      </c>
      <c r="AS32" s="28">
        <v>31268607</v>
      </c>
      <c r="AT32" s="26">
        <v>6303044</v>
      </c>
      <c r="AU32" s="27">
        <v>6240014</v>
      </c>
      <c r="AV32" s="26">
        <f t="shared" si="12"/>
        <v>43811665</v>
      </c>
      <c r="AW32" s="29">
        <f t="shared" si="13"/>
        <v>313898820</v>
      </c>
      <c r="AX32" s="29">
        <f t="shared" si="13"/>
        <v>67582541</v>
      </c>
      <c r="AY32" s="29">
        <f t="shared" si="13"/>
        <v>66906718</v>
      </c>
      <c r="AZ32" s="29">
        <f t="shared" si="14"/>
        <v>448388079</v>
      </c>
      <c r="BA32" s="30"/>
    </row>
    <row r="33" spans="1:53" s="33" customFormat="1" ht="24.95" customHeight="1">
      <c r="A33" s="21">
        <v>26</v>
      </c>
      <c r="B33" s="35">
        <v>66</v>
      </c>
      <c r="C33" s="22" t="s">
        <v>72</v>
      </c>
      <c r="D33" s="34" t="s">
        <v>73</v>
      </c>
      <c r="E33" s="24">
        <v>24424569</v>
      </c>
      <c r="F33" s="24">
        <v>5233836</v>
      </c>
      <c r="G33" s="24">
        <v>5181498</v>
      </c>
      <c r="H33" s="25">
        <f t="shared" si="1"/>
        <v>34839903</v>
      </c>
      <c r="I33" s="24">
        <v>34369485</v>
      </c>
      <c r="J33" s="24">
        <v>7364890</v>
      </c>
      <c r="K33" s="24">
        <v>7291241</v>
      </c>
      <c r="L33" s="25">
        <f t="shared" si="2"/>
        <v>49025616</v>
      </c>
      <c r="M33" s="24">
        <v>34369485</v>
      </c>
      <c r="N33" s="24">
        <v>7364890</v>
      </c>
      <c r="O33" s="24">
        <v>7291241</v>
      </c>
      <c r="P33" s="25">
        <f t="shared" si="3"/>
        <v>49025616</v>
      </c>
      <c r="Q33" s="24">
        <v>34369485</v>
      </c>
      <c r="R33" s="24">
        <v>7364890</v>
      </c>
      <c r="S33" s="24">
        <v>7291241</v>
      </c>
      <c r="T33" s="25">
        <f t="shared" si="4"/>
        <v>49025616</v>
      </c>
      <c r="U33" s="24">
        <v>34369485</v>
      </c>
      <c r="V33" s="24">
        <v>7364890</v>
      </c>
      <c r="W33" s="24">
        <v>7291241</v>
      </c>
      <c r="X33" s="25">
        <f t="shared" si="5"/>
        <v>49025616</v>
      </c>
      <c r="Y33" s="24">
        <v>34369485</v>
      </c>
      <c r="Z33" s="24">
        <v>7364890</v>
      </c>
      <c r="AA33" s="24">
        <v>7291241</v>
      </c>
      <c r="AB33" s="25">
        <f t="shared" si="6"/>
        <v>49025616</v>
      </c>
      <c r="AC33" s="26">
        <v>34548085</v>
      </c>
      <c r="AD33" s="26">
        <v>7403161</v>
      </c>
      <c r="AE33" s="27">
        <v>7329130</v>
      </c>
      <c r="AF33" s="26">
        <f t="shared" si="8"/>
        <v>49280376</v>
      </c>
      <c r="AG33" s="26">
        <v>34548085</v>
      </c>
      <c r="AH33" s="26">
        <v>7403161</v>
      </c>
      <c r="AI33" s="27">
        <v>7329130</v>
      </c>
      <c r="AJ33" s="26">
        <f t="shared" si="9"/>
        <v>49280376</v>
      </c>
      <c r="AK33" s="26">
        <v>34548085</v>
      </c>
      <c r="AL33" s="26">
        <v>7403161</v>
      </c>
      <c r="AM33" s="27">
        <v>7329130</v>
      </c>
      <c r="AN33" s="26">
        <f t="shared" si="10"/>
        <v>49280376</v>
      </c>
      <c r="AO33" s="28">
        <v>29698881</v>
      </c>
      <c r="AP33" s="26">
        <v>7403161</v>
      </c>
      <c r="AQ33" s="27">
        <v>7329130</v>
      </c>
      <c r="AR33" s="26">
        <f t="shared" si="11"/>
        <v>44431172</v>
      </c>
      <c r="AS33" s="28">
        <v>35616437</v>
      </c>
      <c r="AT33" s="26">
        <v>7403161</v>
      </c>
      <c r="AU33" s="27">
        <v>7329130</v>
      </c>
      <c r="AV33" s="26">
        <f t="shared" si="12"/>
        <v>50348728</v>
      </c>
      <c r="AW33" s="29">
        <f t="shared" si="13"/>
        <v>365231567</v>
      </c>
      <c r="AX33" s="29">
        <f t="shared" si="13"/>
        <v>79074091</v>
      </c>
      <c r="AY33" s="29">
        <f t="shared" si="13"/>
        <v>78283353</v>
      </c>
      <c r="AZ33" s="29">
        <f t="shared" si="14"/>
        <v>522589011</v>
      </c>
      <c r="BA33" s="30"/>
    </row>
    <row r="34" spans="1:53" s="33" customFormat="1" ht="24.95" customHeight="1">
      <c r="A34" s="21">
        <v>27</v>
      </c>
      <c r="B34" s="21">
        <v>41</v>
      </c>
      <c r="C34" s="22" t="s">
        <v>74</v>
      </c>
      <c r="D34" s="34" t="s">
        <v>75</v>
      </c>
      <c r="E34" s="24">
        <v>39157161</v>
      </c>
      <c r="F34" s="24">
        <v>8390820</v>
      </c>
      <c r="G34" s="24">
        <v>8306912</v>
      </c>
      <c r="H34" s="25">
        <f t="shared" si="1"/>
        <v>55854893</v>
      </c>
      <c r="I34" s="24">
        <v>55100724</v>
      </c>
      <c r="J34" s="24">
        <v>11807298</v>
      </c>
      <c r="K34" s="24">
        <v>11689225</v>
      </c>
      <c r="L34" s="25">
        <f t="shared" si="2"/>
        <v>78597247</v>
      </c>
      <c r="M34" s="24">
        <v>55100724</v>
      </c>
      <c r="N34" s="24">
        <v>11807298</v>
      </c>
      <c r="O34" s="24">
        <v>11689225</v>
      </c>
      <c r="P34" s="25">
        <f t="shared" si="3"/>
        <v>78597247</v>
      </c>
      <c r="Q34" s="24">
        <v>55100724</v>
      </c>
      <c r="R34" s="24">
        <v>11807298</v>
      </c>
      <c r="S34" s="24">
        <v>11689225</v>
      </c>
      <c r="T34" s="25">
        <f t="shared" si="4"/>
        <v>78597247</v>
      </c>
      <c r="U34" s="24">
        <v>55100724</v>
      </c>
      <c r="V34" s="24">
        <v>11807298</v>
      </c>
      <c r="W34" s="24">
        <v>11689225</v>
      </c>
      <c r="X34" s="25">
        <f t="shared" si="5"/>
        <v>78597247</v>
      </c>
      <c r="Y34" s="24">
        <v>55100724</v>
      </c>
      <c r="Z34" s="24">
        <v>11807298</v>
      </c>
      <c r="AA34" s="24">
        <v>11689225</v>
      </c>
      <c r="AB34" s="25">
        <f t="shared" si="6"/>
        <v>78597247</v>
      </c>
      <c r="AC34" s="26">
        <v>54960721</v>
      </c>
      <c r="AD34" s="26">
        <v>11777297</v>
      </c>
      <c r="AE34" s="27">
        <v>11659525</v>
      </c>
      <c r="AF34" s="26">
        <f t="shared" si="8"/>
        <v>78397543</v>
      </c>
      <c r="AG34" s="26">
        <v>54960721</v>
      </c>
      <c r="AH34" s="26">
        <v>11777297</v>
      </c>
      <c r="AI34" s="27">
        <v>11659525</v>
      </c>
      <c r="AJ34" s="26">
        <f t="shared" si="9"/>
        <v>78397543</v>
      </c>
      <c r="AK34" s="26">
        <v>54960721</v>
      </c>
      <c r="AL34" s="26">
        <v>11777297</v>
      </c>
      <c r="AM34" s="27">
        <v>11659525</v>
      </c>
      <c r="AN34" s="26">
        <f t="shared" si="10"/>
        <v>78397543</v>
      </c>
      <c r="AO34" s="28">
        <v>42056537</v>
      </c>
      <c r="AP34" s="26">
        <v>11777297</v>
      </c>
      <c r="AQ34" s="27">
        <v>11659525</v>
      </c>
      <c r="AR34" s="26">
        <f t="shared" si="11"/>
        <v>65493359</v>
      </c>
      <c r="AS34" s="28">
        <v>50436378</v>
      </c>
      <c r="AT34" s="26">
        <v>11777297</v>
      </c>
      <c r="AU34" s="27">
        <v>11659525</v>
      </c>
      <c r="AV34" s="26">
        <f t="shared" si="12"/>
        <v>73873200</v>
      </c>
      <c r="AW34" s="29">
        <f t="shared" si="13"/>
        <v>572035859</v>
      </c>
      <c r="AX34" s="29">
        <f t="shared" si="13"/>
        <v>126313795</v>
      </c>
      <c r="AY34" s="29">
        <f t="shared" si="13"/>
        <v>125050662</v>
      </c>
      <c r="AZ34" s="29">
        <f t="shared" si="14"/>
        <v>823400316</v>
      </c>
      <c r="BA34" s="30"/>
    </row>
    <row r="35" spans="1:53" s="33" customFormat="1" ht="24.95" customHeight="1">
      <c r="A35" s="21">
        <v>28</v>
      </c>
      <c r="B35" s="21">
        <v>15</v>
      </c>
      <c r="C35" s="22" t="s">
        <v>76</v>
      </c>
      <c r="D35" s="34" t="s">
        <v>77</v>
      </c>
      <c r="E35" s="24">
        <v>27394123</v>
      </c>
      <c r="F35" s="24">
        <v>5870169</v>
      </c>
      <c r="G35" s="24">
        <v>5811467</v>
      </c>
      <c r="H35" s="25">
        <f t="shared" si="1"/>
        <v>39075759</v>
      </c>
      <c r="I35" s="24">
        <v>38548148</v>
      </c>
      <c r="J35" s="24">
        <v>8260317</v>
      </c>
      <c r="K35" s="24">
        <v>8177714</v>
      </c>
      <c r="L35" s="25">
        <f t="shared" si="2"/>
        <v>54986179</v>
      </c>
      <c r="M35" s="24">
        <v>38548148</v>
      </c>
      <c r="N35" s="24">
        <v>8260317</v>
      </c>
      <c r="O35" s="24">
        <v>8177714</v>
      </c>
      <c r="P35" s="25">
        <f t="shared" si="3"/>
        <v>54986179</v>
      </c>
      <c r="Q35" s="24">
        <v>38548148</v>
      </c>
      <c r="R35" s="24">
        <v>8260317</v>
      </c>
      <c r="S35" s="24">
        <v>8177714</v>
      </c>
      <c r="T35" s="25">
        <f t="shared" si="4"/>
        <v>54986179</v>
      </c>
      <c r="U35" s="24">
        <v>38548148</v>
      </c>
      <c r="V35" s="24">
        <v>8260317</v>
      </c>
      <c r="W35" s="24">
        <v>8177714</v>
      </c>
      <c r="X35" s="25">
        <f t="shared" si="5"/>
        <v>54986179</v>
      </c>
      <c r="Y35" s="24">
        <v>38548148</v>
      </c>
      <c r="Z35" s="24">
        <v>8260317</v>
      </c>
      <c r="AA35" s="24">
        <v>8177714</v>
      </c>
      <c r="AB35" s="25">
        <f t="shared" si="6"/>
        <v>54986179</v>
      </c>
      <c r="AC35" s="26">
        <v>38763609</v>
      </c>
      <c r="AD35" s="26">
        <v>8306488</v>
      </c>
      <c r="AE35" s="27">
        <v>8223423</v>
      </c>
      <c r="AF35" s="26">
        <f t="shared" si="8"/>
        <v>55293520</v>
      </c>
      <c r="AG35" s="26">
        <v>38763609</v>
      </c>
      <c r="AH35" s="26">
        <v>8306488</v>
      </c>
      <c r="AI35" s="27">
        <v>8223423</v>
      </c>
      <c r="AJ35" s="26">
        <f t="shared" si="9"/>
        <v>55293520</v>
      </c>
      <c r="AK35" s="26">
        <v>38763609</v>
      </c>
      <c r="AL35" s="26">
        <v>8306488</v>
      </c>
      <c r="AM35" s="27">
        <v>8223423</v>
      </c>
      <c r="AN35" s="26">
        <f t="shared" si="10"/>
        <v>55293520</v>
      </c>
      <c r="AO35" s="28">
        <v>32331874</v>
      </c>
      <c r="AP35" s="26">
        <v>8306488</v>
      </c>
      <c r="AQ35" s="27">
        <v>8223423</v>
      </c>
      <c r="AR35" s="26">
        <f t="shared" si="11"/>
        <v>48861785</v>
      </c>
      <c r="AS35" s="28">
        <v>38774059</v>
      </c>
      <c r="AT35" s="26">
        <v>8306488</v>
      </c>
      <c r="AU35" s="27">
        <v>8223423</v>
      </c>
      <c r="AV35" s="26">
        <f t="shared" si="12"/>
        <v>55303970</v>
      </c>
      <c r="AW35" s="29">
        <f t="shared" si="13"/>
        <v>407531623</v>
      </c>
      <c r="AX35" s="29">
        <f t="shared" si="13"/>
        <v>88704194</v>
      </c>
      <c r="AY35" s="29">
        <f t="shared" si="13"/>
        <v>87817152</v>
      </c>
      <c r="AZ35" s="29">
        <f t="shared" si="14"/>
        <v>584052969</v>
      </c>
      <c r="BA35" s="30"/>
    </row>
    <row r="36" spans="1:53" s="33" customFormat="1" ht="34.5" customHeight="1">
      <c r="A36" s="21">
        <v>29</v>
      </c>
      <c r="B36" s="21">
        <v>4</v>
      </c>
      <c r="C36" s="22" t="s">
        <v>78</v>
      </c>
      <c r="D36" s="34" t="s">
        <v>79</v>
      </c>
      <c r="E36" s="24">
        <v>5540166</v>
      </c>
      <c r="F36" s="24">
        <v>1187178</v>
      </c>
      <c r="G36" s="24">
        <v>1175307</v>
      </c>
      <c r="H36" s="25">
        <f t="shared" si="1"/>
        <v>7902651</v>
      </c>
      <c r="I36" s="24">
        <v>7795948</v>
      </c>
      <c r="J36" s="24">
        <v>1670560</v>
      </c>
      <c r="K36" s="24">
        <v>1653855</v>
      </c>
      <c r="L36" s="25">
        <f t="shared" si="2"/>
        <v>11120363</v>
      </c>
      <c r="M36" s="24">
        <v>7795948</v>
      </c>
      <c r="N36" s="24">
        <v>1670560</v>
      </c>
      <c r="O36" s="24">
        <v>1653855</v>
      </c>
      <c r="P36" s="25">
        <f t="shared" si="3"/>
        <v>11120363</v>
      </c>
      <c r="Q36" s="24">
        <v>7795948</v>
      </c>
      <c r="R36" s="24">
        <v>1670560</v>
      </c>
      <c r="S36" s="24">
        <v>1653855</v>
      </c>
      <c r="T36" s="25">
        <f t="shared" si="4"/>
        <v>11120363</v>
      </c>
      <c r="U36" s="24">
        <v>7795948</v>
      </c>
      <c r="V36" s="24">
        <v>1670560</v>
      </c>
      <c r="W36" s="24">
        <v>1653855</v>
      </c>
      <c r="X36" s="25">
        <f t="shared" si="5"/>
        <v>11120363</v>
      </c>
      <c r="Y36" s="24">
        <v>7795948</v>
      </c>
      <c r="Z36" s="24">
        <v>1670560</v>
      </c>
      <c r="AA36" s="24">
        <v>1653855</v>
      </c>
      <c r="AB36" s="25">
        <f t="shared" si="6"/>
        <v>11120363</v>
      </c>
      <c r="AC36" s="26">
        <v>7844747</v>
      </c>
      <c r="AD36" s="26">
        <v>1681020</v>
      </c>
      <c r="AE36" s="27">
        <v>1664207</v>
      </c>
      <c r="AF36" s="26">
        <f t="shared" si="8"/>
        <v>11189974</v>
      </c>
      <c r="AG36" s="26">
        <v>7844747</v>
      </c>
      <c r="AH36" s="26">
        <v>1681020</v>
      </c>
      <c r="AI36" s="27">
        <v>1664207</v>
      </c>
      <c r="AJ36" s="26">
        <f t="shared" si="9"/>
        <v>11189974</v>
      </c>
      <c r="AK36" s="26">
        <v>7844747</v>
      </c>
      <c r="AL36" s="26">
        <v>1681020</v>
      </c>
      <c r="AM36" s="27">
        <v>1664207</v>
      </c>
      <c r="AN36" s="26">
        <f t="shared" si="10"/>
        <v>11189974</v>
      </c>
      <c r="AO36" s="28">
        <v>6433094</v>
      </c>
      <c r="AP36" s="26">
        <v>1681020</v>
      </c>
      <c r="AQ36" s="27">
        <v>1664207</v>
      </c>
      <c r="AR36" s="26">
        <f t="shared" si="11"/>
        <v>9778321</v>
      </c>
      <c r="AS36" s="28">
        <v>7714900</v>
      </c>
      <c r="AT36" s="26">
        <v>1681020</v>
      </c>
      <c r="AU36" s="27">
        <v>1664207</v>
      </c>
      <c r="AV36" s="26">
        <f t="shared" si="12"/>
        <v>11060127</v>
      </c>
      <c r="AW36" s="29">
        <f t="shared" si="13"/>
        <v>82202141</v>
      </c>
      <c r="AX36" s="29">
        <f t="shared" si="13"/>
        <v>17945078</v>
      </c>
      <c r="AY36" s="29">
        <f t="shared" si="13"/>
        <v>17765617</v>
      </c>
      <c r="AZ36" s="29">
        <f t="shared" si="14"/>
        <v>117912836</v>
      </c>
      <c r="BA36" s="30"/>
    </row>
    <row r="37" spans="1:53" s="33" customFormat="1" ht="24.95" customHeight="1">
      <c r="A37" s="21">
        <v>30</v>
      </c>
      <c r="B37" s="21">
        <v>3</v>
      </c>
      <c r="C37" s="22" t="s">
        <v>80</v>
      </c>
      <c r="D37" s="34" t="s">
        <v>81</v>
      </c>
      <c r="E37" s="24">
        <v>11433782</v>
      </c>
      <c r="F37" s="24">
        <v>2450096</v>
      </c>
      <c r="G37" s="24">
        <v>2425595</v>
      </c>
      <c r="H37" s="25">
        <f t="shared" si="1"/>
        <v>16309473</v>
      </c>
      <c r="I37" s="24">
        <v>16089258</v>
      </c>
      <c r="J37" s="24">
        <v>3447698</v>
      </c>
      <c r="K37" s="24">
        <v>3413221</v>
      </c>
      <c r="L37" s="25">
        <f t="shared" si="2"/>
        <v>22950177</v>
      </c>
      <c r="M37" s="24">
        <v>16089258</v>
      </c>
      <c r="N37" s="24">
        <v>3447698</v>
      </c>
      <c r="O37" s="24">
        <v>3413221</v>
      </c>
      <c r="P37" s="25">
        <f t="shared" si="3"/>
        <v>22950177</v>
      </c>
      <c r="Q37" s="24">
        <v>16089258</v>
      </c>
      <c r="R37" s="24">
        <v>3447698</v>
      </c>
      <c r="S37" s="24">
        <v>3413221</v>
      </c>
      <c r="T37" s="25">
        <f t="shared" si="4"/>
        <v>22950177</v>
      </c>
      <c r="U37" s="24">
        <v>16089258</v>
      </c>
      <c r="V37" s="24">
        <v>3447698</v>
      </c>
      <c r="W37" s="24">
        <v>3413221</v>
      </c>
      <c r="X37" s="25">
        <f t="shared" si="5"/>
        <v>22950177</v>
      </c>
      <c r="Y37" s="24">
        <v>16089258</v>
      </c>
      <c r="Z37" s="24">
        <v>3447698</v>
      </c>
      <c r="AA37" s="24">
        <v>3413221</v>
      </c>
      <c r="AB37" s="25">
        <f t="shared" si="6"/>
        <v>22950177</v>
      </c>
      <c r="AC37" s="26">
        <v>16180173</v>
      </c>
      <c r="AD37" s="26">
        <v>3467180</v>
      </c>
      <c r="AE37" s="27">
        <v>3432508</v>
      </c>
      <c r="AF37" s="26">
        <f t="shared" si="8"/>
        <v>23079861</v>
      </c>
      <c r="AG37" s="26">
        <v>16180173</v>
      </c>
      <c r="AH37" s="26">
        <v>3467180</v>
      </c>
      <c r="AI37" s="27">
        <v>3432508</v>
      </c>
      <c r="AJ37" s="26">
        <f t="shared" si="9"/>
        <v>23079861</v>
      </c>
      <c r="AK37" s="26">
        <v>16180173</v>
      </c>
      <c r="AL37" s="26">
        <v>3467180</v>
      </c>
      <c r="AM37" s="27">
        <v>3432508</v>
      </c>
      <c r="AN37" s="26">
        <f t="shared" si="10"/>
        <v>23079861</v>
      </c>
      <c r="AO37" s="28">
        <v>13556121</v>
      </c>
      <c r="AP37" s="26">
        <v>3467180</v>
      </c>
      <c r="AQ37" s="27">
        <v>3432508</v>
      </c>
      <c r="AR37" s="26">
        <f t="shared" si="11"/>
        <v>20455809</v>
      </c>
      <c r="AS37" s="28">
        <v>16257203</v>
      </c>
      <c r="AT37" s="26">
        <v>3467180</v>
      </c>
      <c r="AU37" s="27">
        <v>3432508</v>
      </c>
      <c r="AV37" s="26">
        <f t="shared" si="12"/>
        <v>23156891</v>
      </c>
      <c r="AW37" s="29">
        <f t="shared" si="13"/>
        <v>170233915</v>
      </c>
      <c r="AX37" s="29">
        <f t="shared" si="13"/>
        <v>37024486</v>
      </c>
      <c r="AY37" s="29">
        <f t="shared" si="13"/>
        <v>36654240</v>
      </c>
      <c r="AZ37" s="29">
        <f t="shared" si="14"/>
        <v>243912641</v>
      </c>
      <c r="BA37" s="30"/>
    </row>
    <row r="38" spans="1:53" s="33" customFormat="1" ht="24.95" customHeight="1">
      <c r="A38" s="21">
        <v>31</v>
      </c>
      <c r="B38" s="21">
        <v>45</v>
      </c>
      <c r="C38" s="22" t="s">
        <v>82</v>
      </c>
      <c r="D38" s="34" t="s">
        <v>83</v>
      </c>
      <c r="E38" s="24">
        <v>54396094</v>
      </c>
      <c r="F38" s="24">
        <v>11656306</v>
      </c>
      <c r="G38" s="24">
        <v>11539743</v>
      </c>
      <c r="H38" s="25">
        <f t="shared" si="1"/>
        <v>77592143</v>
      </c>
      <c r="I38" s="24">
        <v>76544471</v>
      </c>
      <c r="J38" s="24">
        <v>16402387</v>
      </c>
      <c r="K38" s="24">
        <v>16238363</v>
      </c>
      <c r="L38" s="25">
        <f t="shared" si="2"/>
        <v>109185221</v>
      </c>
      <c r="M38" s="24">
        <v>76544471</v>
      </c>
      <c r="N38" s="24">
        <v>16402387</v>
      </c>
      <c r="O38" s="24">
        <v>16238363</v>
      </c>
      <c r="P38" s="25">
        <f t="shared" si="3"/>
        <v>109185221</v>
      </c>
      <c r="Q38" s="24">
        <v>76544471</v>
      </c>
      <c r="R38" s="24">
        <v>16402387</v>
      </c>
      <c r="S38" s="24">
        <v>16238363</v>
      </c>
      <c r="T38" s="25">
        <f t="shared" si="4"/>
        <v>109185221</v>
      </c>
      <c r="U38" s="24">
        <v>76544471</v>
      </c>
      <c r="V38" s="24">
        <v>16402387</v>
      </c>
      <c r="W38" s="24">
        <v>16238363</v>
      </c>
      <c r="X38" s="25">
        <f t="shared" si="5"/>
        <v>109185221</v>
      </c>
      <c r="Y38" s="24">
        <v>76544471</v>
      </c>
      <c r="Z38" s="24">
        <v>16402387</v>
      </c>
      <c r="AA38" s="24">
        <v>16238363</v>
      </c>
      <c r="AB38" s="25">
        <f t="shared" si="6"/>
        <v>109185221</v>
      </c>
      <c r="AC38" s="26">
        <v>76987774</v>
      </c>
      <c r="AD38" s="26">
        <v>16497380</v>
      </c>
      <c r="AE38" s="27">
        <v>16332407</v>
      </c>
      <c r="AF38" s="26">
        <f t="shared" si="8"/>
        <v>109817561</v>
      </c>
      <c r="AG38" s="26">
        <v>76987774</v>
      </c>
      <c r="AH38" s="26">
        <v>16497380</v>
      </c>
      <c r="AI38" s="27">
        <v>16332407</v>
      </c>
      <c r="AJ38" s="26">
        <f t="shared" si="9"/>
        <v>109817561</v>
      </c>
      <c r="AK38" s="26">
        <v>76987774</v>
      </c>
      <c r="AL38" s="26">
        <v>16497380</v>
      </c>
      <c r="AM38" s="27">
        <v>16332407</v>
      </c>
      <c r="AN38" s="26">
        <f t="shared" si="10"/>
        <v>109817561</v>
      </c>
      <c r="AO38" s="28">
        <v>56788720</v>
      </c>
      <c r="AP38" s="26">
        <v>16497380</v>
      </c>
      <c r="AQ38" s="27">
        <v>16332407</v>
      </c>
      <c r="AR38" s="26">
        <f t="shared" si="11"/>
        <v>89618507</v>
      </c>
      <c r="AS38" s="28">
        <v>68103975</v>
      </c>
      <c r="AT38" s="26">
        <v>16497380</v>
      </c>
      <c r="AU38" s="27">
        <v>16332407</v>
      </c>
      <c r="AV38" s="26">
        <f t="shared" si="12"/>
        <v>100933762</v>
      </c>
      <c r="AW38" s="29">
        <f t="shared" si="13"/>
        <v>792974466</v>
      </c>
      <c r="AX38" s="29">
        <f t="shared" si="13"/>
        <v>176155141</v>
      </c>
      <c r="AY38" s="29">
        <f t="shared" si="13"/>
        <v>174393593</v>
      </c>
      <c r="AZ38" s="29">
        <f t="shared" si="14"/>
        <v>1143523200</v>
      </c>
      <c r="BA38" s="30"/>
    </row>
    <row r="39" spans="1:53" s="33" customFormat="1" ht="24.95" customHeight="1">
      <c r="A39" s="21">
        <v>32</v>
      </c>
      <c r="B39" s="21">
        <v>35</v>
      </c>
      <c r="C39" s="22" t="s">
        <v>84</v>
      </c>
      <c r="D39" s="34" t="s">
        <v>85</v>
      </c>
      <c r="E39" s="24">
        <v>53888851</v>
      </c>
      <c r="F39" s="24">
        <v>11547611</v>
      </c>
      <c r="G39" s="24">
        <v>11432135</v>
      </c>
      <c r="H39" s="25">
        <f t="shared" si="1"/>
        <v>76868597</v>
      </c>
      <c r="I39" s="24">
        <v>75830696</v>
      </c>
      <c r="J39" s="24">
        <v>16249435</v>
      </c>
      <c r="K39" s="24">
        <v>16086941</v>
      </c>
      <c r="L39" s="25">
        <f t="shared" si="2"/>
        <v>108167072</v>
      </c>
      <c r="M39" s="24">
        <v>75830696</v>
      </c>
      <c r="N39" s="24">
        <v>16249435</v>
      </c>
      <c r="O39" s="24">
        <v>16086941</v>
      </c>
      <c r="P39" s="25">
        <f t="shared" si="3"/>
        <v>108167072</v>
      </c>
      <c r="Q39" s="24">
        <v>75830696</v>
      </c>
      <c r="R39" s="24">
        <v>16249435</v>
      </c>
      <c r="S39" s="24">
        <v>16086941</v>
      </c>
      <c r="T39" s="25">
        <f t="shared" si="4"/>
        <v>108167072</v>
      </c>
      <c r="U39" s="24">
        <v>75830696</v>
      </c>
      <c r="V39" s="24">
        <v>16249435</v>
      </c>
      <c r="W39" s="24">
        <v>16086941</v>
      </c>
      <c r="X39" s="25">
        <f t="shared" si="5"/>
        <v>108167072</v>
      </c>
      <c r="Y39" s="24">
        <v>75830696</v>
      </c>
      <c r="Z39" s="24">
        <v>16249435</v>
      </c>
      <c r="AA39" s="24">
        <v>16086941</v>
      </c>
      <c r="AB39" s="25">
        <f t="shared" si="6"/>
        <v>108167072</v>
      </c>
      <c r="AC39" s="26">
        <v>75963044</v>
      </c>
      <c r="AD39" s="26">
        <v>16277795</v>
      </c>
      <c r="AE39" s="27">
        <v>16115018</v>
      </c>
      <c r="AF39" s="26">
        <f t="shared" si="8"/>
        <v>108355857</v>
      </c>
      <c r="AG39" s="26">
        <v>75963044</v>
      </c>
      <c r="AH39" s="26">
        <v>16277795</v>
      </c>
      <c r="AI39" s="27">
        <v>16115018</v>
      </c>
      <c r="AJ39" s="26">
        <f t="shared" si="9"/>
        <v>108355857</v>
      </c>
      <c r="AK39" s="26">
        <v>75963044</v>
      </c>
      <c r="AL39" s="26">
        <v>16277795</v>
      </c>
      <c r="AM39" s="27">
        <v>16115018</v>
      </c>
      <c r="AN39" s="26">
        <f t="shared" si="10"/>
        <v>108355857</v>
      </c>
      <c r="AO39" s="28">
        <v>64655594</v>
      </c>
      <c r="AP39" s="26">
        <v>16277795</v>
      </c>
      <c r="AQ39" s="27">
        <v>16115018</v>
      </c>
      <c r="AR39" s="26">
        <f t="shared" si="11"/>
        <v>97048407</v>
      </c>
      <c r="AS39" s="28">
        <v>77538338</v>
      </c>
      <c r="AT39" s="26">
        <v>16277795</v>
      </c>
      <c r="AU39" s="27">
        <v>16115018</v>
      </c>
      <c r="AV39" s="26">
        <f t="shared" si="12"/>
        <v>109931151</v>
      </c>
      <c r="AW39" s="29">
        <f t="shared" si="13"/>
        <v>803125395</v>
      </c>
      <c r="AX39" s="29">
        <f t="shared" si="13"/>
        <v>174183761</v>
      </c>
      <c r="AY39" s="29">
        <f t="shared" si="13"/>
        <v>172441930</v>
      </c>
      <c r="AZ39" s="29">
        <f t="shared" si="14"/>
        <v>1149751086</v>
      </c>
      <c r="BA39" s="30"/>
    </row>
    <row r="40" spans="1:53" s="33" customFormat="1" ht="24.95" customHeight="1">
      <c r="A40" s="21">
        <v>33</v>
      </c>
      <c r="B40" s="21">
        <v>54</v>
      </c>
      <c r="C40" s="22" t="s">
        <v>86</v>
      </c>
      <c r="D40" s="34" t="s">
        <v>87</v>
      </c>
      <c r="E40" s="24">
        <v>55587736</v>
      </c>
      <c r="F40" s="24">
        <v>11911658</v>
      </c>
      <c r="G40" s="24">
        <v>11792541</v>
      </c>
      <c r="H40" s="25">
        <f t="shared" si="1"/>
        <v>79291935</v>
      </c>
      <c r="I40" s="24">
        <v>78221313</v>
      </c>
      <c r="J40" s="24">
        <v>16761710</v>
      </c>
      <c r="K40" s="24">
        <v>16594093</v>
      </c>
      <c r="L40" s="25">
        <f t="shared" si="2"/>
        <v>111577116</v>
      </c>
      <c r="M40" s="24">
        <v>78221313</v>
      </c>
      <c r="N40" s="24">
        <v>16761710</v>
      </c>
      <c r="O40" s="24">
        <v>16594093</v>
      </c>
      <c r="P40" s="25">
        <f t="shared" si="3"/>
        <v>111577116</v>
      </c>
      <c r="Q40" s="24">
        <v>78221313</v>
      </c>
      <c r="R40" s="24">
        <v>16761710</v>
      </c>
      <c r="S40" s="24">
        <v>16594093</v>
      </c>
      <c r="T40" s="25">
        <f t="shared" si="4"/>
        <v>111577116</v>
      </c>
      <c r="U40" s="24">
        <v>78221313</v>
      </c>
      <c r="V40" s="24">
        <v>16761710</v>
      </c>
      <c r="W40" s="24">
        <v>16594093</v>
      </c>
      <c r="X40" s="25">
        <f t="shared" si="5"/>
        <v>111577116</v>
      </c>
      <c r="Y40" s="24">
        <v>78221313</v>
      </c>
      <c r="Z40" s="24">
        <v>16761710</v>
      </c>
      <c r="AA40" s="24">
        <v>16594093</v>
      </c>
      <c r="AB40" s="25">
        <f t="shared" si="6"/>
        <v>111577116</v>
      </c>
      <c r="AC40" s="26">
        <v>77967760</v>
      </c>
      <c r="AD40" s="26">
        <v>16707377</v>
      </c>
      <c r="AE40" s="27">
        <v>16540304</v>
      </c>
      <c r="AF40" s="26">
        <f t="shared" si="8"/>
        <v>111215441</v>
      </c>
      <c r="AG40" s="26">
        <v>77967760</v>
      </c>
      <c r="AH40" s="26">
        <v>16707377</v>
      </c>
      <c r="AI40" s="27">
        <v>16540304</v>
      </c>
      <c r="AJ40" s="26">
        <f t="shared" si="9"/>
        <v>111215441</v>
      </c>
      <c r="AK40" s="26">
        <v>77967760</v>
      </c>
      <c r="AL40" s="26">
        <v>16707377</v>
      </c>
      <c r="AM40" s="27">
        <v>16540304</v>
      </c>
      <c r="AN40" s="26">
        <f t="shared" si="10"/>
        <v>111215441</v>
      </c>
      <c r="AO40" s="28">
        <v>65034656</v>
      </c>
      <c r="AP40" s="26">
        <v>16707377</v>
      </c>
      <c r="AQ40" s="27">
        <v>16540304</v>
      </c>
      <c r="AR40" s="26">
        <f t="shared" si="11"/>
        <v>98282337</v>
      </c>
      <c r="AS40" s="28">
        <v>77992928</v>
      </c>
      <c r="AT40" s="26">
        <v>16707377</v>
      </c>
      <c r="AU40" s="27">
        <v>16540304</v>
      </c>
      <c r="AV40" s="26">
        <f t="shared" si="12"/>
        <v>111240609</v>
      </c>
      <c r="AW40" s="29">
        <f t="shared" si="13"/>
        <v>823625165</v>
      </c>
      <c r="AX40" s="29">
        <f t="shared" si="13"/>
        <v>179257093</v>
      </c>
      <c r="AY40" s="29">
        <f t="shared" si="13"/>
        <v>177464526</v>
      </c>
      <c r="AZ40" s="29">
        <f t="shared" si="14"/>
        <v>1180346784</v>
      </c>
      <c r="BA40" s="30"/>
    </row>
    <row r="41" spans="1:53" s="33" customFormat="1" ht="24.95" customHeight="1">
      <c r="A41" s="21">
        <v>34</v>
      </c>
      <c r="B41" s="21">
        <v>50</v>
      </c>
      <c r="C41" s="22" t="s">
        <v>88</v>
      </c>
      <c r="D41" s="34" t="s">
        <v>89</v>
      </c>
      <c r="E41" s="24">
        <v>17492605</v>
      </c>
      <c r="F41" s="24">
        <v>3748415</v>
      </c>
      <c r="G41" s="24">
        <v>3710931</v>
      </c>
      <c r="H41" s="25">
        <f t="shared" si="1"/>
        <v>24951951</v>
      </c>
      <c r="I41" s="24">
        <v>24615043</v>
      </c>
      <c r="J41" s="24">
        <v>5274652</v>
      </c>
      <c r="K41" s="24">
        <v>5221906</v>
      </c>
      <c r="L41" s="25">
        <f t="shared" si="2"/>
        <v>35111601</v>
      </c>
      <c r="M41" s="24">
        <v>24615043</v>
      </c>
      <c r="N41" s="24">
        <v>5274652</v>
      </c>
      <c r="O41" s="24">
        <v>5221906</v>
      </c>
      <c r="P41" s="25">
        <f t="shared" si="3"/>
        <v>35111601</v>
      </c>
      <c r="Q41" s="24">
        <v>24615043</v>
      </c>
      <c r="R41" s="24">
        <v>5274652</v>
      </c>
      <c r="S41" s="24">
        <v>5221906</v>
      </c>
      <c r="T41" s="25">
        <f t="shared" si="4"/>
        <v>35111601</v>
      </c>
      <c r="U41" s="24">
        <v>24615043</v>
      </c>
      <c r="V41" s="24">
        <v>5274652</v>
      </c>
      <c r="W41" s="24">
        <v>5221906</v>
      </c>
      <c r="X41" s="25">
        <f t="shared" si="5"/>
        <v>35111601</v>
      </c>
      <c r="Y41" s="24">
        <v>24615043</v>
      </c>
      <c r="Z41" s="24">
        <v>5274652</v>
      </c>
      <c r="AA41" s="24">
        <v>5221906</v>
      </c>
      <c r="AB41" s="25">
        <f t="shared" si="6"/>
        <v>35111601</v>
      </c>
      <c r="AC41" s="26">
        <v>24664133</v>
      </c>
      <c r="AD41" s="26">
        <v>5285171</v>
      </c>
      <c r="AE41" s="27">
        <v>5232320</v>
      </c>
      <c r="AF41" s="26">
        <f t="shared" si="8"/>
        <v>35181624</v>
      </c>
      <c r="AG41" s="26">
        <v>24664133</v>
      </c>
      <c r="AH41" s="26">
        <v>5285171</v>
      </c>
      <c r="AI41" s="27">
        <v>5232320</v>
      </c>
      <c r="AJ41" s="26">
        <f t="shared" si="9"/>
        <v>35181624</v>
      </c>
      <c r="AK41" s="26">
        <v>24664133</v>
      </c>
      <c r="AL41" s="26">
        <v>5285171</v>
      </c>
      <c r="AM41" s="27">
        <v>5232320</v>
      </c>
      <c r="AN41" s="26">
        <f t="shared" si="10"/>
        <v>35181624</v>
      </c>
      <c r="AO41" s="28">
        <v>18764088</v>
      </c>
      <c r="AP41" s="26">
        <v>5285171</v>
      </c>
      <c r="AQ41" s="27">
        <v>5232320</v>
      </c>
      <c r="AR41" s="26">
        <f t="shared" si="11"/>
        <v>29281579</v>
      </c>
      <c r="AS41" s="28">
        <v>22502866</v>
      </c>
      <c r="AT41" s="26">
        <v>5285171</v>
      </c>
      <c r="AU41" s="27">
        <v>5232320</v>
      </c>
      <c r="AV41" s="26">
        <f t="shared" si="12"/>
        <v>33020357</v>
      </c>
      <c r="AW41" s="29">
        <f t="shared" si="13"/>
        <v>255827173</v>
      </c>
      <c r="AX41" s="29">
        <f t="shared" si="13"/>
        <v>56547530</v>
      </c>
      <c r="AY41" s="29">
        <f t="shared" si="13"/>
        <v>55982061</v>
      </c>
      <c r="AZ41" s="29">
        <f t="shared" si="14"/>
        <v>368356764</v>
      </c>
      <c r="BA41" s="30"/>
    </row>
    <row r="42" spans="1:53" s="33" customFormat="1" ht="24.95" customHeight="1">
      <c r="A42" s="21">
        <v>35</v>
      </c>
      <c r="B42" s="36">
        <v>75</v>
      </c>
      <c r="C42" s="37" t="s">
        <v>90</v>
      </c>
      <c r="D42" s="34" t="s">
        <v>91</v>
      </c>
      <c r="E42" s="24">
        <v>15406151</v>
      </c>
      <c r="F42" s="24">
        <v>3301318</v>
      </c>
      <c r="G42" s="24">
        <v>3268308</v>
      </c>
      <c r="H42" s="25">
        <f t="shared" si="1"/>
        <v>21975777</v>
      </c>
      <c r="I42" s="24">
        <v>21679053</v>
      </c>
      <c r="J42" s="24">
        <v>4645511</v>
      </c>
      <c r="K42" s="24">
        <v>4599056</v>
      </c>
      <c r="L42" s="25">
        <f t="shared" si="2"/>
        <v>30923620</v>
      </c>
      <c r="M42" s="24">
        <v>21679053</v>
      </c>
      <c r="N42" s="24">
        <v>4645511</v>
      </c>
      <c r="O42" s="24">
        <v>4599056</v>
      </c>
      <c r="P42" s="25">
        <f t="shared" si="3"/>
        <v>30923620</v>
      </c>
      <c r="Q42" s="24">
        <v>21679053</v>
      </c>
      <c r="R42" s="24">
        <v>4645511</v>
      </c>
      <c r="S42" s="24">
        <v>4599056</v>
      </c>
      <c r="T42" s="25">
        <f t="shared" si="4"/>
        <v>30923620</v>
      </c>
      <c r="U42" s="24">
        <v>21679053</v>
      </c>
      <c r="V42" s="24">
        <v>4645511</v>
      </c>
      <c r="W42" s="24">
        <v>4599056</v>
      </c>
      <c r="X42" s="25">
        <f t="shared" si="5"/>
        <v>30923620</v>
      </c>
      <c r="Y42" s="24">
        <v>21679053</v>
      </c>
      <c r="Z42" s="24">
        <v>4645511</v>
      </c>
      <c r="AA42" s="24">
        <v>4599056</v>
      </c>
      <c r="AB42" s="25">
        <f t="shared" si="6"/>
        <v>30923620</v>
      </c>
      <c r="AC42" s="26">
        <v>21803216</v>
      </c>
      <c r="AD42" s="26">
        <v>4672118</v>
      </c>
      <c r="AE42" s="27">
        <v>4625397</v>
      </c>
      <c r="AF42" s="26">
        <f t="shared" si="8"/>
        <v>31100731</v>
      </c>
      <c r="AG42" s="26">
        <v>21803216</v>
      </c>
      <c r="AH42" s="26">
        <v>4672118</v>
      </c>
      <c r="AI42" s="27">
        <v>4625397</v>
      </c>
      <c r="AJ42" s="26">
        <f t="shared" si="9"/>
        <v>31100731</v>
      </c>
      <c r="AK42" s="26">
        <v>21803216</v>
      </c>
      <c r="AL42" s="26">
        <v>4672118</v>
      </c>
      <c r="AM42" s="27">
        <v>4625397</v>
      </c>
      <c r="AN42" s="26">
        <f t="shared" si="10"/>
        <v>31100731</v>
      </c>
      <c r="AO42" s="28">
        <v>19221721</v>
      </c>
      <c r="AP42" s="26">
        <v>4672118</v>
      </c>
      <c r="AQ42" s="27">
        <v>4625397</v>
      </c>
      <c r="AR42" s="26">
        <f t="shared" si="11"/>
        <v>28519236</v>
      </c>
      <c r="AS42" s="28">
        <v>23051684</v>
      </c>
      <c r="AT42" s="26">
        <v>4672118</v>
      </c>
      <c r="AU42" s="27">
        <v>4625397</v>
      </c>
      <c r="AV42" s="26">
        <f t="shared" si="12"/>
        <v>32349199</v>
      </c>
      <c r="AW42" s="29">
        <f t="shared" si="13"/>
        <v>231484469</v>
      </c>
      <c r="AX42" s="29">
        <f t="shared" si="13"/>
        <v>49889463</v>
      </c>
      <c r="AY42" s="29">
        <f t="shared" si="13"/>
        <v>49390573</v>
      </c>
      <c r="AZ42" s="29">
        <f t="shared" si="14"/>
        <v>330764505</v>
      </c>
      <c r="BA42" s="30"/>
    </row>
    <row r="43" spans="1:53" s="33" customFormat="1" ht="24.95" customHeight="1">
      <c r="A43" s="21">
        <v>36</v>
      </c>
      <c r="B43" s="21">
        <v>27</v>
      </c>
      <c r="C43" s="22" t="s">
        <v>92</v>
      </c>
      <c r="D43" s="34" t="s">
        <v>93</v>
      </c>
      <c r="E43" s="24">
        <v>61359899</v>
      </c>
      <c r="F43" s="24">
        <v>13148550</v>
      </c>
      <c r="G43" s="24">
        <v>13017064</v>
      </c>
      <c r="H43" s="25">
        <f t="shared" si="1"/>
        <v>87525513</v>
      </c>
      <c r="I43" s="24">
        <v>86343719</v>
      </c>
      <c r="J43" s="24">
        <v>18502225</v>
      </c>
      <c r="K43" s="24">
        <v>18317204</v>
      </c>
      <c r="L43" s="25">
        <f t="shared" si="2"/>
        <v>123163148</v>
      </c>
      <c r="M43" s="24">
        <v>86343719</v>
      </c>
      <c r="N43" s="24">
        <v>18502225</v>
      </c>
      <c r="O43" s="24">
        <v>18317204</v>
      </c>
      <c r="P43" s="25">
        <f t="shared" si="3"/>
        <v>123163148</v>
      </c>
      <c r="Q43" s="24">
        <v>86343719</v>
      </c>
      <c r="R43" s="24">
        <v>18502225</v>
      </c>
      <c r="S43" s="24">
        <v>18317204</v>
      </c>
      <c r="T43" s="25">
        <f t="shared" si="4"/>
        <v>123163148</v>
      </c>
      <c r="U43" s="24">
        <v>86343719</v>
      </c>
      <c r="V43" s="24">
        <v>18502225</v>
      </c>
      <c r="W43" s="24">
        <v>18317204</v>
      </c>
      <c r="X43" s="25">
        <f t="shared" si="5"/>
        <v>123163148</v>
      </c>
      <c r="Y43" s="24">
        <v>86343719</v>
      </c>
      <c r="Z43" s="24">
        <v>18502225</v>
      </c>
      <c r="AA43" s="24">
        <v>18317204</v>
      </c>
      <c r="AB43" s="25">
        <f t="shared" si="6"/>
        <v>123163148</v>
      </c>
      <c r="AC43" s="26">
        <v>86795025</v>
      </c>
      <c r="AD43" s="26">
        <v>18598934</v>
      </c>
      <c r="AE43" s="27">
        <v>18412945</v>
      </c>
      <c r="AF43" s="26">
        <f t="shared" si="8"/>
        <v>123806904</v>
      </c>
      <c r="AG43" s="26">
        <v>86795025</v>
      </c>
      <c r="AH43" s="26">
        <v>18598934</v>
      </c>
      <c r="AI43" s="27">
        <v>18412945</v>
      </c>
      <c r="AJ43" s="26">
        <f t="shared" si="9"/>
        <v>123806904</v>
      </c>
      <c r="AK43" s="26">
        <v>86795025</v>
      </c>
      <c r="AL43" s="26">
        <v>18598934</v>
      </c>
      <c r="AM43" s="27">
        <v>18412945</v>
      </c>
      <c r="AN43" s="26">
        <f t="shared" si="10"/>
        <v>123806904</v>
      </c>
      <c r="AO43" s="28">
        <v>76495246</v>
      </c>
      <c r="AP43" s="26">
        <v>18598934</v>
      </c>
      <c r="AQ43" s="27">
        <v>18412945</v>
      </c>
      <c r="AR43" s="26">
        <f t="shared" si="11"/>
        <v>113507125</v>
      </c>
      <c r="AS43" s="28">
        <v>91737062</v>
      </c>
      <c r="AT43" s="26">
        <v>18598934</v>
      </c>
      <c r="AU43" s="27">
        <v>18412945</v>
      </c>
      <c r="AV43" s="26">
        <f t="shared" si="12"/>
        <v>128748941</v>
      </c>
      <c r="AW43" s="29">
        <f t="shared" si="13"/>
        <v>921695877</v>
      </c>
      <c r="AX43" s="29">
        <f t="shared" si="13"/>
        <v>198654345</v>
      </c>
      <c r="AY43" s="29">
        <f t="shared" si="13"/>
        <v>196667809</v>
      </c>
      <c r="AZ43" s="29">
        <f t="shared" si="14"/>
        <v>1317018031</v>
      </c>
      <c r="BA43" s="30"/>
    </row>
    <row r="44" spans="1:53" s="33" customFormat="1" ht="24.95" customHeight="1">
      <c r="A44" s="21">
        <v>37</v>
      </c>
      <c r="B44" s="21">
        <v>10</v>
      </c>
      <c r="C44" s="22" t="s">
        <v>94</v>
      </c>
      <c r="D44" s="34" t="s">
        <v>95</v>
      </c>
      <c r="E44" s="24">
        <v>19941872</v>
      </c>
      <c r="F44" s="24">
        <v>4273258</v>
      </c>
      <c r="G44" s="24">
        <v>4230526</v>
      </c>
      <c r="H44" s="25">
        <f t="shared" si="1"/>
        <v>28445656</v>
      </c>
      <c r="I44" s="24">
        <v>28061574</v>
      </c>
      <c r="J44" s="24">
        <v>6013194</v>
      </c>
      <c r="K44" s="24">
        <v>5953063</v>
      </c>
      <c r="L44" s="25">
        <f t="shared" si="2"/>
        <v>40027831</v>
      </c>
      <c r="M44" s="24">
        <v>28061574</v>
      </c>
      <c r="N44" s="24">
        <v>6013194</v>
      </c>
      <c r="O44" s="24">
        <v>5953063</v>
      </c>
      <c r="P44" s="25">
        <f t="shared" si="3"/>
        <v>40027831</v>
      </c>
      <c r="Q44" s="24">
        <v>28061574</v>
      </c>
      <c r="R44" s="24">
        <v>6013194</v>
      </c>
      <c r="S44" s="24">
        <v>5953063</v>
      </c>
      <c r="T44" s="25">
        <f t="shared" si="4"/>
        <v>40027831</v>
      </c>
      <c r="U44" s="24">
        <v>28061574</v>
      </c>
      <c r="V44" s="24">
        <v>6013194</v>
      </c>
      <c r="W44" s="24">
        <v>5953063</v>
      </c>
      <c r="X44" s="25">
        <f t="shared" si="5"/>
        <v>40027831</v>
      </c>
      <c r="Y44" s="24">
        <v>28061574</v>
      </c>
      <c r="Z44" s="24">
        <v>6013194</v>
      </c>
      <c r="AA44" s="24">
        <v>5953063</v>
      </c>
      <c r="AB44" s="25">
        <f t="shared" si="6"/>
        <v>40027831</v>
      </c>
      <c r="AC44" s="26">
        <v>28358832</v>
      </c>
      <c r="AD44" s="26">
        <v>6076893</v>
      </c>
      <c r="AE44" s="27">
        <v>6016124</v>
      </c>
      <c r="AF44" s="26">
        <f t="shared" si="8"/>
        <v>40451849</v>
      </c>
      <c r="AG44" s="26">
        <v>28358832</v>
      </c>
      <c r="AH44" s="26">
        <v>6076893</v>
      </c>
      <c r="AI44" s="27">
        <v>6016124</v>
      </c>
      <c r="AJ44" s="26">
        <f t="shared" si="9"/>
        <v>40451849</v>
      </c>
      <c r="AK44" s="26">
        <v>28358832</v>
      </c>
      <c r="AL44" s="26">
        <v>6076893</v>
      </c>
      <c r="AM44" s="27">
        <v>6016124</v>
      </c>
      <c r="AN44" s="26">
        <f t="shared" si="10"/>
        <v>40451849</v>
      </c>
      <c r="AO44" s="28">
        <v>21780985</v>
      </c>
      <c r="AP44" s="26">
        <v>6076893</v>
      </c>
      <c r="AQ44" s="27">
        <v>6016124</v>
      </c>
      <c r="AR44" s="26">
        <f t="shared" si="11"/>
        <v>33874002</v>
      </c>
      <c r="AS44" s="28">
        <v>26120886</v>
      </c>
      <c r="AT44" s="26">
        <v>6076893</v>
      </c>
      <c r="AU44" s="27">
        <v>6016124</v>
      </c>
      <c r="AV44" s="26">
        <f t="shared" si="12"/>
        <v>38213903</v>
      </c>
      <c r="AW44" s="29">
        <f t="shared" si="13"/>
        <v>293228109</v>
      </c>
      <c r="AX44" s="29">
        <f t="shared" si="13"/>
        <v>64723693</v>
      </c>
      <c r="AY44" s="29">
        <f t="shared" si="13"/>
        <v>64076461</v>
      </c>
      <c r="AZ44" s="29">
        <f t="shared" si="14"/>
        <v>422028263</v>
      </c>
      <c r="BA44" s="30"/>
    </row>
    <row r="45" spans="1:53" s="33" customFormat="1" ht="24.95" customHeight="1">
      <c r="A45" s="21">
        <v>38</v>
      </c>
      <c r="B45" s="21">
        <v>72</v>
      </c>
      <c r="C45" s="22" t="s">
        <v>96</v>
      </c>
      <c r="D45" s="34" t="s">
        <v>97</v>
      </c>
      <c r="E45" s="24">
        <v>20114793</v>
      </c>
      <c r="F45" s="24">
        <v>4310313</v>
      </c>
      <c r="G45" s="24">
        <v>4267210</v>
      </c>
      <c r="H45" s="25">
        <f t="shared" si="1"/>
        <v>28692316</v>
      </c>
      <c r="I45" s="24">
        <v>28304904</v>
      </c>
      <c r="J45" s="24">
        <v>6065337</v>
      </c>
      <c r="K45" s="24">
        <v>6004683</v>
      </c>
      <c r="L45" s="25">
        <f t="shared" si="2"/>
        <v>40374924</v>
      </c>
      <c r="M45" s="24">
        <v>28304904</v>
      </c>
      <c r="N45" s="24">
        <v>6065337</v>
      </c>
      <c r="O45" s="24">
        <v>6004683</v>
      </c>
      <c r="P45" s="25">
        <f t="shared" si="3"/>
        <v>40374924</v>
      </c>
      <c r="Q45" s="24">
        <v>28304904</v>
      </c>
      <c r="R45" s="24">
        <v>6065337</v>
      </c>
      <c r="S45" s="24">
        <v>6004683</v>
      </c>
      <c r="T45" s="25">
        <f t="shared" si="4"/>
        <v>40374924</v>
      </c>
      <c r="U45" s="24">
        <v>28304904</v>
      </c>
      <c r="V45" s="24">
        <v>6065337</v>
      </c>
      <c r="W45" s="24">
        <v>6004683</v>
      </c>
      <c r="X45" s="25">
        <f t="shared" si="5"/>
        <v>40374924</v>
      </c>
      <c r="Y45" s="24">
        <v>28304904</v>
      </c>
      <c r="Z45" s="24">
        <v>6065337</v>
      </c>
      <c r="AA45" s="24">
        <v>6004683</v>
      </c>
      <c r="AB45" s="25">
        <f t="shared" si="6"/>
        <v>40374924</v>
      </c>
      <c r="AC45" s="26">
        <v>28453198</v>
      </c>
      <c r="AD45" s="26">
        <v>6097114</v>
      </c>
      <c r="AE45" s="27">
        <v>6036143</v>
      </c>
      <c r="AF45" s="26">
        <f t="shared" si="8"/>
        <v>40586455</v>
      </c>
      <c r="AG45" s="26">
        <v>28453198</v>
      </c>
      <c r="AH45" s="26">
        <v>6097114</v>
      </c>
      <c r="AI45" s="27">
        <v>6036143</v>
      </c>
      <c r="AJ45" s="26">
        <f t="shared" si="9"/>
        <v>40586455</v>
      </c>
      <c r="AK45" s="26">
        <v>28453198</v>
      </c>
      <c r="AL45" s="26">
        <v>6097114</v>
      </c>
      <c r="AM45" s="27">
        <v>6036143</v>
      </c>
      <c r="AN45" s="26">
        <f t="shared" si="10"/>
        <v>40586455</v>
      </c>
      <c r="AO45" s="28">
        <v>25017046</v>
      </c>
      <c r="AP45" s="26">
        <v>6097114</v>
      </c>
      <c r="AQ45" s="27">
        <v>6036143</v>
      </c>
      <c r="AR45" s="26">
        <f t="shared" si="11"/>
        <v>37150303</v>
      </c>
      <c r="AS45" s="28">
        <v>30001737</v>
      </c>
      <c r="AT45" s="26">
        <v>6097114</v>
      </c>
      <c r="AU45" s="27">
        <v>6036143</v>
      </c>
      <c r="AV45" s="26">
        <f t="shared" si="12"/>
        <v>42134994</v>
      </c>
      <c r="AW45" s="29">
        <f t="shared" si="13"/>
        <v>302017690</v>
      </c>
      <c r="AX45" s="29">
        <f t="shared" si="13"/>
        <v>65122568</v>
      </c>
      <c r="AY45" s="29">
        <f t="shared" si="13"/>
        <v>64471340</v>
      </c>
      <c r="AZ45" s="29">
        <f t="shared" si="14"/>
        <v>431611598</v>
      </c>
      <c r="BA45" s="30"/>
    </row>
    <row r="46" spans="1:53" s="33" customFormat="1" ht="24.95" customHeight="1">
      <c r="A46" s="21">
        <v>39</v>
      </c>
      <c r="B46" s="21">
        <v>46</v>
      </c>
      <c r="C46" s="22" t="s">
        <v>98</v>
      </c>
      <c r="D46" s="34" t="s">
        <v>99</v>
      </c>
      <c r="E46" s="24">
        <v>65586541</v>
      </c>
      <c r="F46" s="24">
        <v>14054259</v>
      </c>
      <c r="G46" s="24">
        <v>13913716</v>
      </c>
      <c r="H46" s="25">
        <f t="shared" si="1"/>
        <v>93554516</v>
      </c>
      <c r="I46" s="24">
        <v>92291317</v>
      </c>
      <c r="J46" s="24">
        <v>19776711</v>
      </c>
      <c r="K46" s="24">
        <v>19578944</v>
      </c>
      <c r="L46" s="25">
        <f t="shared" si="2"/>
        <v>131646972</v>
      </c>
      <c r="M46" s="24">
        <v>92291317</v>
      </c>
      <c r="N46" s="24">
        <v>19776711</v>
      </c>
      <c r="O46" s="24">
        <v>19578944</v>
      </c>
      <c r="P46" s="25">
        <f t="shared" si="3"/>
        <v>131646972</v>
      </c>
      <c r="Q46" s="24">
        <v>92291317</v>
      </c>
      <c r="R46" s="24">
        <v>19776711</v>
      </c>
      <c r="S46" s="24">
        <v>19578944</v>
      </c>
      <c r="T46" s="25">
        <f t="shared" si="4"/>
        <v>131646972</v>
      </c>
      <c r="U46" s="24">
        <v>92291317</v>
      </c>
      <c r="V46" s="24">
        <v>19776711</v>
      </c>
      <c r="W46" s="24">
        <v>19578944</v>
      </c>
      <c r="X46" s="25">
        <f t="shared" si="5"/>
        <v>131646972</v>
      </c>
      <c r="Y46" s="24">
        <v>92291317</v>
      </c>
      <c r="Z46" s="24">
        <v>19776711</v>
      </c>
      <c r="AA46" s="24">
        <v>19578944</v>
      </c>
      <c r="AB46" s="25">
        <f t="shared" si="6"/>
        <v>131646972</v>
      </c>
      <c r="AC46" s="26">
        <v>92968110</v>
      </c>
      <c r="AD46" s="26">
        <v>19921738</v>
      </c>
      <c r="AE46" s="27">
        <v>19722521</v>
      </c>
      <c r="AF46" s="26">
        <f t="shared" si="8"/>
        <v>132612369</v>
      </c>
      <c r="AG46" s="26">
        <v>92968110</v>
      </c>
      <c r="AH46" s="26">
        <v>19921738</v>
      </c>
      <c r="AI46" s="27">
        <v>19722521</v>
      </c>
      <c r="AJ46" s="26">
        <f t="shared" si="9"/>
        <v>132612369</v>
      </c>
      <c r="AK46" s="26">
        <v>92968110</v>
      </c>
      <c r="AL46" s="26">
        <v>19921738</v>
      </c>
      <c r="AM46" s="27">
        <v>19722521</v>
      </c>
      <c r="AN46" s="26">
        <f t="shared" si="10"/>
        <v>132612369</v>
      </c>
      <c r="AO46" s="28">
        <v>78978103</v>
      </c>
      <c r="AP46" s="26">
        <v>19921738</v>
      </c>
      <c r="AQ46" s="27">
        <v>19722521</v>
      </c>
      <c r="AR46" s="26">
        <f t="shared" si="11"/>
        <v>118622362</v>
      </c>
      <c r="AS46" s="28">
        <v>94714633</v>
      </c>
      <c r="AT46" s="26">
        <v>19921738</v>
      </c>
      <c r="AU46" s="27">
        <v>19722521</v>
      </c>
      <c r="AV46" s="26">
        <f t="shared" si="12"/>
        <v>134358892</v>
      </c>
      <c r="AW46" s="29">
        <f t="shared" si="13"/>
        <v>979640192</v>
      </c>
      <c r="AX46" s="29">
        <f t="shared" si="13"/>
        <v>212546504</v>
      </c>
      <c r="AY46" s="29">
        <f t="shared" si="13"/>
        <v>210421041</v>
      </c>
      <c r="AZ46" s="29">
        <f t="shared" si="14"/>
        <v>1402607737</v>
      </c>
      <c r="BA46" s="30"/>
    </row>
    <row r="47" spans="1:53" s="33" customFormat="1" ht="24.95" customHeight="1">
      <c r="A47" s="21">
        <v>40</v>
      </c>
      <c r="B47" s="21">
        <v>70</v>
      </c>
      <c r="C47" s="22" t="s">
        <v>100</v>
      </c>
      <c r="D47" s="34" t="s">
        <v>101</v>
      </c>
      <c r="E47" s="24">
        <v>23387774</v>
      </c>
      <c r="F47" s="24">
        <v>5011666</v>
      </c>
      <c r="G47" s="24">
        <v>4961549</v>
      </c>
      <c r="H47" s="25">
        <f t="shared" si="1"/>
        <v>33360989</v>
      </c>
      <c r="I47" s="24">
        <v>32910540</v>
      </c>
      <c r="J47" s="24">
        <v>7052259</v>
      </c>
      <c r="K47" s="24">
        <v>6981736</v>
      </c>
      <c r="L47" s="25">
        <f t="shared" si="2"/>
        <v>46944535</v>
      </c>
      <c r="M47" s="24">
        <v>32910540</v>
      </c>
      <c r="N47" s="24">
        <v>7052259</v>
      </c>
      <c r="O47" s="24">
        <v>6981736</v>
      </c>
      <c r="P47" s="25">
        <f t="shared" si="3"/>
        <v>46944535</v>
      </c>
      <c r="Q47" s="24">
        <v>32910540</v>
      </c>
      <c r="R47" s="24">
        <v>7052259</v>
      </c>
      <c r="S47" s="24">
        <v>6981736</v>
      </c>
      <c r="T47" s="25">
        <f t="shared" si="4"/>
        <v>46944535</v>
      </c>
      <c r="U47" s="24">
        <v>32910540</v>
      </c>
      <c r="V47" s="24">
        <v>7052259</v>
      </c>
      <c r="W47" s="24">
        <v>6981736</v>
      </c>
      <c r="X47" s="25">
        <f t="shared" si="5"/>
        <v>46944535</v>
      </c>
      <c r="Y47" s="24">
        <v>32910540</v>
      </c>
      <c r="Z47" s="24">
        <v>7052259</v>
      </c>
      <c r="AA47" s="24">
        <v>6981736</v>
      </c>
      <c r="AB47" s="25">
        <f t="shared" si="6"/>
        <v>46944535</v>
      </c>
      <c r="AC47" s="26">
        <v>33068296</v>
      </c>
      <c r="AD47" s="26">
        <v>7086063</v>
      </c>
      <c r="AE47" s="27">
        <v>7015203</v>
      </c>
      <c r="AF47" s="26">
        <f t="shared" si="8"/>
        <v>47169562</v>
      </c>
      <c r="AG47" s="26">
        <v>33068296</v>
      </c>
      <c r="AH47" s="26">
        <v>7086063</v>
      </c>
      <c r="AI47" s="27">
        <v>7015203</v>
      </c>
      <c r="AJ47" s="26">
        <f t="shared" si="9"/>
        <v>47169562</v>
      </c>
      <c r="AK47" s="26">
        <v>33068296</v>
      </c>
      <c r="AL47" s="26">
        <v>7086063</v>
      </c>
      <c r="AM47" s="27">
        <v>7015203</v>
      </c>
      <c r="AN47" s="26">
        <f t="shared" si="10"/>
        <v>47169562</v>
      </c>
      <c r="AO47" s="28">
        <v>28364387</v>
      </c>
      <c r="AP47" s="26">
        <v>7086063</v>
      </c>
      <c r="AQ47" s="27">
        <v>7015203</v>
      </c>
      <c r="AR47" s="26">
        <f t="shared" si="11"/>
        <v>42465653</v>
      </c>
      <c r="AS47" s="28">
        <v>34016043</v>
      </c>
      <c r="AT47" s="26">
        <v>7086063</v>
      </c>
      <c r="AU47" s="27">
        <v>7015203</v>
      </c>
      <c r="AV47" s="26">
        <f t="shared" si="12"/>
        <v>48117309</v>
      </c>
      <c r="AW47" s="29">
        <f t="shared" si="13"/>
        <v>349525792</v>
      </c>
      <c r="AX47" s="29">
        <f t="shared" si="13"/>
        <v>75703276</v>
      </c>
      <c r="AY47" s="29">
        <f t="shared" si="13"/>
        <v>74946244</v>
      </c>
      <c r="AZ47" s="29">
        <f t="shared" si="14"/>
        <v>500175312</v>
      </c>
      <c r="BA47" s="30"/>
    </row>
    <row r="48" spans="1:53" s="33" customFormat="1" ht="24.95" customHeight="1">
      <c r="A48" s="21">
        <v>41</v>
      </c>
      <c r="B48" s="21">
        <v>67</v>
      </c>
      <c r="C48" s="22" t="s">
        <v>102</v>
      </c>
      <c r="D48" s="34" t="s">
        <v>103</v>
      </c>
      <c r="E48" s="24">
        <v>23124792</v>
      </c>
      <c r="F48" s="24">
        <v>4955313</v>
      </c>
      <c r="G48" s="24">
        <v>4905759</v>
      </c>
      <c r="H48" s="25">
        <f t="shared" si="1"/>
        <v>32985864</v>
      </c>
      <c r="I48" s="24">
        <v>32540480</v>
      </c>
      <c r="J48" s="24">
        <v>6972960</v>
      </c>
      <c r="K48" s="24">
        <v>6903231</v>
      </c>
      <c r="L48" s="25">
        <f t="shared" si="2"/>
        <v>46416671</v>
      </c>
      <c r="M48" s="24">
        <v>32540480</v>
      </c>
      <c r="N48" s="24">
        <v>6972960</v>
      </c>
      <c r="O48" s="24">
        <v>6903231</v>
      </c>
      <c r="P48" s="25">
        <f t="shared" si="3"/>
        <v>46416671</v>
      </c>
      <c r="Q48" s="24">
        <v>32540480</v>
      </c>
      <c r="R48" s="24">
        <v>6972960</v>
      </c>
      <c r="S48" s="24">
        <v>6903231</v>
      </c>
      <c r="T48" s="25">
        <f t="shared" si="4"/>
        <v>46416671</v>
      </c>
      <c r="U48" s="24">
        <v>32540480</v>
      </c>
      <c r="V48" s="24">
        <v>6972960</v>
      </c>
      <c r="W48" s="24">
        <v>6903231</v>
      </c>
      <c r="X48" s="25">
        <f t="shared" si="5"/>
        <v>46416671</v>
      </c>
      <c r="Y48" s="24">
        <v>32540480</v>
      </c>
      <c r="Z48" s="24">
        <v>6972960</v>
      </c>
      <c r="AA48" s="24">
        <v>6903231</v>
      </c>
      <c r="AB48" s="25">
        <f t="shared" si="6"/>
        <v>46416671</v>
      </c>
      <c r="AC48" s="26">
        <v>32458044</v>
      </c>
      <c r="AD48" s="26">
        <v>6955295</v>
      </c>
      <c r="AE48" s="27">
        <v>6885742</v>
      </c>
      <c r="AF48" s="26">
        <f t="shared" si="8"/>
        <v>46299081</v>
      </c>
      <c r="AG48" s="26">
        <v>32458044</v>
      </c>
      <c r="AH48" s="26">
        <v>6955295</v>
      </c>
      <c r="AI48" s="27">
        <v>6885742</v>
      </c>
      <c r="AJ48" s="26">
        <f t="shared" si="9"/>
        <v>46299081</v>
      </c>
      <c r="AK48" s="26">
        <v>32458044</v>
      </c>
      <c r="AL48" s="26">
        <v>6955295</v>
      </c>
      <c r="AM48" s="27">
        <v>6885742</v>
      </c>
      <c r="AN48" s="26">
        <f t="shared" si="10"/>
        <v>46299081</v>
      </c>
      <c r="AO48" s="28">
        <v>28836515</v>
      </c>
      <c r="AP48" s="26">
        <v>6955295</v>
      </c>
      <c r="AQ48" s="27">
        <v>6885742</v>
      </c>
      <c r="AR48" s="26">
        <f t="shared" si="11"/>
        <v>42677552</v>
      </c>
      <c r="AS48" s="28">
        <v>34582242</v>
      </c>
      <c r="AT48" s="26">
        <v>6955295</v>
      </c>
      <c r="AU48" s="27">
        <v>6885742</v>
      </c>
      <c r="AV48" s="26">
        <f t="shared" si="12"/>
        <v>48423279</v>
      </c>
      <c r="AW48" s="29">
        <f t="shared" si="13"/>
        <v>346620081</v>
      </c>
      <c r="AX48" s="29">
        <f t="shared" si="13"/>
        <v>74596588</v>
      </c>
      <c r="AY48" s="29">
        <f t="shared" si="13"/>
        <v>73850624</v>
      </c>
      <c r="AZ48" s="29">
        <f t="shared" si="14"/>
        <v>495067293</v>
      </c>
      <c r="BA48" s="30"/>
    </row>
    <row r="49" spans="1:53" s="33" customFormat="1" ht="24.95" customHeight="1">
      <c r="A49" s="21">
        <v>42</v>
      </c>
      <c r="B49" s="21">
        <v>65</v>
      </c>
      <c r="C49" s="22" t="s">
        <v>104</v>
      </c>
      <c r="D49" s="34" t="s">
        <v>105</v>
      </c>
      <c r="E49" s="24">
        <v>27207073</v>
      </c>
      <c r="F49" s="24">
        <v>5830087</v>
      </c>
      <c r="G49" s="24">
        <v>5771786</v>
      </c>
      <c r="H49" s="25">
        <f t="shared" si="1"/>
        <v>38808946</v>
      </c>
      <c r="I49" s="24">
        <v>38284937</v>
      </c>
      <c r="J49" s="24">
        <v>8203915</v>
      </c>
      <c r="K49" s="24">
        <v>8121876</v>
      </c>
      <c r="L49" s="25">
        <f t="shared" si="2"/>
        <v>54610728</v>
      </c>
      <c r="M49" s="24">
        <v>38284937</v>
      </c>
      <c r="N49" s="24">
        <v>8203915</v>
      </c>
      <c r="O49" s="24">
        <v>8121876</v>
      </c>
      <c r="P49" s="25">
        <f t="shared" si="3"/>
        <v>54610728</v>
      </c>
      <c r="Q49" s="24">
        <v>38284937</v>
      </c>
      <c r="R49" s="24">
        <v>8203915</v>
      </c>
      <c r="S49" s="24">
        <v>8121876</v>
      </c>
      <c r="T49" s="25">
        <f t="shared" si="4"/>
        <v>54610728</v>
      </c>
      <c r="U49" s="24">
        <v>38284937</v>
      </c>
      <c r="V49" s="24">
        <v>8203915</v>
      </c>
      <c r="W49" s="24">
        <v>8121876</v>
      </c>
      <c r="X49" s="25">
        <f t="shared" si="5"/>
        <v>54610728</v>
      </c>
      <c r="Y49" s="24">
        <v>38284937</v>
      </c>
      <c r="Z49" s="24">
        <v>8203915</v>
      </c>
      <c r="AA49" s="24">
        <v>8121876</v>
      </c>
      <c r="AB49" s="25">
        <f t="shared" si="6"/>
        <v>54610728</v>
      </c>
      <c r="AC49" s="26">
        <v>37596333</v>
      </c>
      <c r="AD49" s="26">
        <v>8056357</v>
      </c>
      <c r="AE49" s="27">
        <v>7975794</v>
      </c>
      <c r="AF49" s="26">
        <f t="shared" si="8"/>
        <v>53628484</v>
      </c>
      <c r="AG49" s="26">
        <v>37596333</v>
      </c>
      <c r="AH49" s="26">
        <v>8056357</v>
      </c>
      <c r="AI49" s="27">
        <v>7975794</v>
      </c>
      <c r="AJ49" s="26">
        <f t="shared" si="9"/>
        <v>53628484</v>
      </c>
      <c r="AK49" s="26">
        <v>37596333</v>
      </c>
      <c r="AL49" s="26">
        <v>8056357</v>
      </c>
      <c r="AM49" s="27">
        <v>7975794</v>
      </c>
      <c r="AN49" s="26">
        <f t="shared" si="10"/>
        <v>53628484</v>
      </c>
      <c r="AO49" s="28">
        <v>30549375</v>
      </c>
      <c r="AP49" s="26">
        <v>8056357</v>
      </c>
      <c r="AQ49" s="27">
        <v>7975794</v>
      </c>
      <c r="AR49" s="26">
        <f t="shared" si="11"/>
        <v>46581526</v>
      </c>
      <c r="AS49" s="28">
        <v>36636393</v>
      </c>
      <c r="AT49" s="26">
        <v>8056357</v>
      </c>
      <c r="AU49" s="27">
        <v>7975794</v>
      </c>
      <c r="AV49" s="26">
        <f t="shared" si="12"/>
        <v>52668544</v>
      </c>
      <c r="AW49" s="29">
        <f t="shared" si="13"/>
        <v>398606525</v>
      </c>
      <c r="AX49" s="29">
        <f t="shared" si="13"/>
        <v>87131447</v>
      </c>
      <c r="AY49" s="29">
        <f t="shared" si="13"/>
        <v>86260136</v>
      </c>
      <c r="AZ49" s="29">
        <f t="shared" si="14"/>
        <v>571998108</v>
      </c>
      <c r="BA49" s="30"/>
    </row>
    <row r="50" spans="1:53" s="33" customFormat="1" ht="24.95" customHeight="1">
      <c r="A50" s="21">
        <v>43</v>
      </c>
      <c r="B50" s="21">
        <v>64</v>
      </c>
      <c r="C50" s="22" t="s">
        <v>106</v>
      </c>
      <c r="D50" s="34" t="s">
        <v>107</v>
      </c>
      <c r="E50" s="24">
        <v>26900521</v>
      </c>
      <c r="F50" s="24">
        <v>5764397</v>
      </c>
      <c r="G50" s="24">
        <v>5706753</v>
      </c>
      <c r="H50" s="25">
        <f t="shared" si="1"/>
        <v>38371671</v>
      </c>
      <c r="I50" s="24">
        <v>37853567</v>
      </c>
      <c r="J50" s="24">
        <v>8111479</v>
      </c>
      <c r="K50" s="24">
        <v>8030364</v>
      </c>
      <c r="L50" s="25">
        <f t="shared" si="2"/>
        <v>53995410</v>
      </c>
      <c r="M50" s="24">
        <v>37853567</v>
      </c>
      <c r="N50" s="24">
        <v>8111479</v>
      </c>
      <c r="O50" s="24">
        <v>8030364</v>
      </c>
      <c r="P50" s="25">
        <f t="shared" si="3"/>
        <v>53995410</v>
      </c>
      <c r="Q50" s="24">
        <v>37853567</v>
      </c>
      <c r="R50" s="24">
        <v>8111479</v>
      </c>
      <c r="S50" s="24">
        <v>8030364</v>
      </c>
      <c r="T50" s="25">
        <f t="shared" si="4"/>
        <v>53995410</v>
      </c>
      <c r="U50" s="24">
        <v>37853567</v>
      </c>
      <c r="V50" s="24">
        <v>8111479</v>
      </c>
      <c r="W50" s="24">
        <v>8030364</v>
      </c>
      <c r="X50" s="25">
        <f t="shared" si="5"/>
        <v>53995410</v>
      </c>
      <c r="Y50" s="24">
        <v>37853567</v>
      </c>
      <c r="Z50" s="24">
        <v>8111479</v>
      </c>
      <c r="AA50" s="24">
        <v>8030364</v>
      </c>
      <c r="AB50" s="25">
        <f t="shared" si="6"/>
        <v>53995410</v>
      </c>
      <c r="AC50" s="26">
        <v>38036452</v>
      </c>
      <c r="AD50" s="26">
        <v>8150668</v>
      </c>
      <c r="AE50" s="27">
        <v>8069162</v>
      </c>
      <c r="AF50" s="26">
        <f t="shared" si="8"/>
        <v>54256282</v>
      </c>
      <c r="AG50" s="26">
        <v>38036452</v>
      </c>
      <c r="AH50" s="26">
        <v>8150668</v>
      </c>
      <c r="AI50" s="27">
        <v>8069162</v>
      </c>
      <c r="AJ50" s="26">
        <f t="shared" si="9"/>
        <v>54256282</v>
      </c>
      <c r="AK50" s="26">
        <v>38036452</v>
      </c>
      <c r="AL50" s="26">
        <v>8150668</v>
      </c>
      <c r="AM50" s="27">
        <v>8069162</v>
      </c>
      <c r="AN50" s="26">
        <f t="shared" si="10"/>
        <v>54256282</v>
      </c>
      <c r="AO50" s="28">
        <v>31210592</v>
      </c>
      <c r="AP50" s="26">
        <v>8150668</v>
      </c>
      <c r="AQ50" s="27">
        <v>8069162</v>
      </c>
      <c r="AR50" s="26">
        <f t="shared" si="11"/>
        <v>47430422</v>
      </c>
      <c r="AS50" s="28">
        <v>37429359</v>
      </c>
      <c r="AT50" s="26">
        <v>8150668</v>
      </c>
      <c r="AU50" s="27">
        <v>8069162</v>
      </c>
      <c r="AV50" s="26">
        <f t="shared" si="12"/>
        <v>53649189</v>
      </c>
      <c r="AW50" s="29">
        <f t="shared" si="13"/>
        <v>398917663</v>
      </c>
      <c r="AX50" s="29">
        <f t="shared" si="13"/>
        <v>87075132</v>
      </c>
      <c r="AY50" s="29">
        <f t="shared" si="13"/>
        <v>86204383</v>
      </c>
      <c r="AZ50" s="29">
        <f t="shared" si="14"/>
        <v>572197178</v>
      </c>
      <c r="BA50" s="30"/>
    </row>
    <row r="51" spans="1:53" s="33" customFormat="1" ht="24.95" customHeight="1">
      <c r="A51" s="21">
        <v>44</v>
      </c>
      <c r="B51" s="21">
        <v>12</v>
      </c>
      <c r="C51" s="22" t="s">
        <v>108</v>
      </c>
      <c r="D51" s="34" t="s">
        <v>109</v>
      </c>
      <c r="E51" s="24">
        <v>19560373</v>
      </c>
      <c r="F51" s="24">
        <v>4191508</v>
      </c>
      <c r="G51" s="24">
        <v>4149593</v>
      </c>
      <c r="H51" s="25">
        <f t="shared" si="1"/>
        <v>27901474</v>
      </c>
      <c r="I51" s="24">
        <v>27524741</v>
      </c>
      <c r="J51" s="24">
        <v>5898159</v>
      </c>
      <c r="K51" s="24">
        <v>5839177</v>
      </c>
      <c r="L51" s="25">
        <f t="shared" si="2"/>
        <v>39262077</v>
      </c>
      <c r="M51" s="24">
        <v>27524741</v>
      </c>
      <c r="N51" s="24">
        <v>5898159</v>
      </c>
      <c r="O51" s="24">
        <v>5839177</v>
      </c>
      <c r="P51" s="25">
        <f t="shared" si="3"/>
        <v>39262077</v>
      </c>
      <c r="Q51" s="24">
        <v>27524741</v>
      </c>
      <c r="R51" s="24">
        <v>5898159</v>
      </c>
      <c r="S51" s="24">
        <v>5839177</v>
      </c>
      <c r="T51" s="25">
        <f t="shared" si="4"/>
        <v>39262077</v>
      </c>
      <c r="U51" s="24">
        <v>27524741</v>
      </c>
      <c r="V51" s="24">
        <v>5898159</v>
      </c>
      <c r="W51" s="24">
        <v>5839177</v>
      </c>
      <c r="X51" s="25">
        <f t="shared" si="5"/>
        <v>39262077</v>
      </c>
      <c r="Y51" s="24">
        <v>27524741</v>
      </c>
      <c r="Z51" s="24">
        <v>5898159</v>
      </c>
      <c r="AA51" s="24">
        <v>5839177</v>
      </c>
      <c r="AB51" s="25">
        <f t="shared" si="6"/>
        <v>39262077</v>
      </c>
      <c r="AC51" s="26">
        <v>27677735</v>
      </c>
      <c r="AD51" s="26">
        <v>5930943</v>
      </c>
      <c r="AE51" s="27">
        <v>5871634</v>
      </c>
      <c r="AF51" s="26">
        <f t="shared" si="8"/>
        <v>39480312</v>
      </c>
      <c r="AG51" s="26">
        <v>27677735</v>
      </c>
      <c r="AH51" s="26">
        <v>5930943</v>
      </c>
      <c r="AI51" s="27">
        <v>5871634</v>
      </c>
      <c r="AJ51" s="26">
        <f t="shared" si="9"/>
        <v>39480312</v>
      </c>
      <c r="AK51" s="26">
        <v>27677735</v>
      </c>
      <c r="AL51" s="26">
        <v>5930943</v>
      </c>
      <c r="AM51" s="27">
        <v>5871634</v>
      </c>
      <c r="AN51" s="26">
        <f t="shared" si="10"/>
        <v>39480312</v>
      </c>
      <c r="AO51" s="28">
        <v>24731735</v>
      </c>
      <c r="AP51" s="26">
        <v>5930943</v>
      </c>
      <c r="AQ51" s="27">
        <v>5871634</v>
      </c>
      <c r="AR51" s="26">
        <f t="shared" si="11"/>
        <v>36534312</v>
      </c>
      <c r="AS51" s="28">
        <v>29659578</v>
      </c>
      <c r="AT51" s="26">
        <v>5930943</v>
      </c>
      <c r="AU51" s="27">
        <v>5871634</v>
      </c>
      <c r="AV51" s="26">
        <f t="shared" si="12"/>
        <v>41462155</v>
      </c>
      <c r="AW51" s="29">
        <f t="shared" si="13"/>
        <v>294608596</v>
      </c>
      <c r="AX51" s="29">
        <f t="shared" si="13"/>
        <v>63337018</v>
      </c>
      <c r="AY51" s="29">
        <f t="shared" si="13"/>
        <v>62703648</v>
      </c>
      <c r="AZ51" s="29">
        <f t="shared" si="14"/>
        <v>420649262</v>
      </c>
      <c r="BA51" s="30"/>
    </row>
    <row r="52" spans="1:53" s="33" customFormat="1" ht="24.95" customHeight="1">
      <c r="A52" s="21">
        <v>45</v>
      </c>
      <c r="B52" s="21">
        <v>40</v>
      </c>
      <c r="C52" s="22" t="s">
        <v>110</v>
      </c>
      <c r="D52" s="34" t="s">
        <v>111</v>
      </c>
      <c r="E52" s="24">
        <v>22000560</v>
      </c>
      <c r="F52" s="24">
        <v>4714406</v>
      </c>
      <c r="G52" s="24">
        <v>4667261</v>
      </c>
      <c r="H52" s="25">
        <f t="shared" si="1"/>
        <v>31382227</v>
      </c>
      <c r="I52" s="24">
        <v>30958495</v>
      </c>
      <c r="J52" s="24">
        <v>6633963</v>
      </c>
      <c r="K52" s="24">
        <v>6567624</v>
      </c>
      <c r="L52" s="25">
        <f t="shared" si="2"/>
        <v>44160082</v>
      </c>
      <c r="M52" s="24">
        <v>30958495</v>
      </c>
      <c r="N52" s="24">
        <v>6633963</v>
      </c>
      <c r="O52" s="24">
        <v>6567624</v>
      </c>
      <c r="P52" s="25">
        <f t="shared" si="3"/>
        <v>44160082</v>
      </c>
      <c r="Q52" s="24">
        <v>30958495</v>
      </c>
      <c r="R52" s="24">
        <v>6633963</v>
      </c>
      <c r="S52" s="24">
        <v>6567624</v>
      </c>
      <c r="T52" s="25">
        <f t="shared" si="4"/>
        <v>44160082</v>
      </c>
      <c r="U52" s="24">
        <v>30958495</v>
      </c>
      <c r="V52" s="24">
        <v>6633963</v>
      </c>
      <c r="W52" s="24">
        <v>6567624</v>
      </c>
      <c r="X52" s="25">
        <f t="shared" si="5"/>
        <v>44160082</v>
      </c>
      <c r="Y52" s="24">
        <v>30958495</v>
      </c>
      <c r="Z52" s="24">
        <v>6633963</v>
      </c>
      <c r="AA52" s="24">
        <v>6567624</v>
      </c>
      <c r="AB52" s="25">
        <f t="shared" si="6"/>
        <v>44160082</v>
      </c>
      <c r="AC52" s="26">
        <v>30758133</v>
      </c>
      <c r="AD52" s="26">
        <v>6591029</v>
      </c>
      <c r="AE52" s="27">
        <v>6525118</v>
      </c>
      <c r="AF52" s="26">
        <f t="shared" si="8"/>
        <v>43874280</v>
      </c>
      <c r="AG52" s="26">
        <v>30758133</v>
      </c>
      <c r="AH52" s="26">
        <v>6591029</v>
      </c>
      <c r="AI52" s="27">
        <v>6525118</v>
      </c>
      <c r="AJ52" s="26">
        <f t="shared" si="9"/>
        <v>43874280</v>
      </c>
      <c r="AK52" s="26">
        <v>30758133</v>
      </c>
      <c r="AL52" s="26">
        <v>6591029</v>
      </c>
      <c r="AM52" s="27">
        <v>6525118</v>
      </c>
      <c r="AN52" s="26">
        <f t="shared" si="10"/>
        <v>43874280</v>
      </c>
      <c r="AO52" s="28">
        <v>22731734</v>
      </c>
      <c r="AP52" s="26">
        <v>6591029</v>
      </c>
      <c r="AQ52" s="27">
        <v>6525118</v>
      </c>
      <c r="AR52" s="26">
        <f t="shared" si="11"/>
        <v>35847881</v>
      </c>
      <c r="AS52" s="28">
        <v>27261073</v>
      </c>
      <c r="AT52" s="26">
        <v>6591029</v>
      </c>
      <c r="AU52" s="27">
        <v>6525118</v>
      </c>
      <c r="AV52" s="26">
        <f t="shared" si="12"/>
        <v>40377220</v>
      </c>
      <c r="AW52" s="29">
        <f t="shared" si="13"/>
        <v>319060241</v>
      </c>
      <c r="AX52" s="29">
        <f t="shared" si="13"/>
        <v>70839366</v>
      </c>
      <c r="AY52" s="29">
        <f t="shared" si="13"/>
        <v>70130971</v>
      </c>
      <c r="AZ52" s="29">
        <f t="shared" si="14"/>
        <v>460030578</v>
      </c>
      <c r="BA52" s="30"/>
    </row>
    <row r="53" spans="1:53" s="33" customFormat="1" ht="24.95" customHeight="1">
      <c r="A53" s="21">
        <v>46</v>
      </c>
      <c r="B53" s="21">
        <v>30</v>
      </c>
      <c r="C53" s="22" t="s">
        <v>112</v>
      </c>
      <c r="D53" s="34" t="s">
        <v>113</v>
      </c>
      <c r="E53" s="24">
        <v>61525779</v>
      </c>
      <c r="F53" s="24">
        <v>13184095</v>
      </c>
      <c r="G53" s="24">
        <v>13052254</v>
      </c>
      <c r="H53" s="25">
        <f t="shared" si="1"/>
        <v>87762128</v>
      </c>
      <c r="I53" s="24">
        <v>86577139</v>
      </c>
      <c r="J53" s="24">
        <v>18552244</v>
      </c>
      <c r="K53" s="24">
        <v>18366722</v>
      </c>
      <c r="L53" s="25">
        <f t="shared" si="2"/>
        <v>123496105</v>
      </c>
      <c r="M53" s="24">
        <v>86577139</v>
      </c>
      <c r="N53" s="24">
        <v>18552244</v>
      </c>
      <c r="O53" s="24">
        <v>18366722</v>
      </c>
      <c r="P53" s="25">
        <f t="shared" si="3"/>
        <v>123496105</v>
      </c>
      <c r="Q53" s="24">
        <v>86577139</v>
      </c>
      <c r="R53" s="24">
        <v>18552244</v>
      </c>
      <c r="S53" s="24">
        <v>18366722</v>
      </c>
      <c r="T53" s="25">
        <f t="shared" si="4"/>
        <v>123496105</v>
      </c>
      <c r="U53" s="24">
        <v>86577139</v>
      </c>
      <c r="V53" s="24">
        <v>18552244</v>
      </c>
      <c r="W53" s="24">
        <v>18366722</v>
      </c>
      <c r="X53" s="25">
        <f t="shared" si="5"/>
        <v>123496105</v>
      </c>
      <c r="Y53" s="24">
        <v>86577139</v>
      </c>
      <c r="Z53" s="24">
        <v>18552244</v>
      </c>
      <c r="AA53" s="24">
        <v>18366722</v>
      </c>
      <c r="AB53" s="25">
        <f t="shared" si="6"/>
        <v>123496105</v>
      </c>
      <c r="AC53" s="26">
        <v>86974454</v>
      </c>
      <c r="AD53" s="26">
        <v>18637383</v>
      </c>
      <c r="AE53" s="27">
        <v>18451010</v>
      </c>
      <c r="AF53" s="26">
        <f t="shared" si="8"/>
        <v>124062847</v>
      </c>
      <c r="AG53" s="26">
        <v>86974454</v>
      </c>
      <c r="AH53" s="26">
        <v>18637383</v>
      </c>
      <c r="AI53" s="27">
        <v>18451010</v>
      </c>
      <c r="AJ53" s="26">
        <f t="shared" si="9"/>
        <v>124062847</v>
      </c>
      <c r="AK53" s="26">
        <v>86974454</v>
      </c>
      <c r="AL53" s="26">
        <v>18637383</v>
      </c>
      <c r="AM53" s="27">
        <v>18451010</v>
      </c>
      <c r="AN53" s="26">
        <f t="shared" si="10"/>
        <v>124062847</v>
      </c>
      <c r="AO53" s="28">
        <v>74452862</v>
      </c>
      <c r="AP53" s="26">
        <v>18637383</v>
      </c>
      <c r="AQ53" s="27">
        <v>18451010</v>
      </c>
      <c r="AR53" s="26">
        <f t="shared" si="11"/>
        <v>111541255</v>
      </c>
      <c r="AS53" s="28">
        <v>89287729</v>
      </c>
      <c r="AT53" s="26">
        <v>18637383</v>
      </c>
      <c r="AU53" s="27">
        <v>18451010</v>
      </c>
      <c r="AV53" s="26">
        <f t="shared" si="12"/>
        <v>126376122</v>
      </c>
      <c r="AW53" s="29">
        <f t="shared" si="13"/>
        <v>919075427</v>
      </c>
      <c r="AX53" s="29">
        <f t="shared" si="13"/>
        <v>199132230</v>
      </c>
      <c r="AY53" s="29">
        <f t="shared" si="13"/>
        <v>197140914</v>
      </c>
      <c r="AZ53" s="29">
        <f t="shared" si="14"/>
        <v>1315348571</v>
      </c>
      <c r="BA53" s="30"/>
    </row>
    <row r="54" spans="1:53" s="33" customFormat="1" ht="24.95" customHeight="1">
      <c r="A54" s="21">
        <v>47</v>
      </c>
      <c r="B54" s="21">
        <v>57</v>
      </c>
      <c r="C54" s="22" t="s">
        <v>114</v>
      </c>
      <c r="D54" s="34" t="s">
        <v>115</v>
      </c>
      <c r="E54" s="24">
        <v>48990251</v>
      </c>
      <c r="F54" s="24">
        <v>10497911</v>
      </c>
      <c r="G54" s="24">
        <v>10392932</v>
      </c>
      <c r="H54" s="25">
        <f t="shared" si="1"/>
        <v>69881094</v>
      </c>
      <c r="I54" s="24">
        <v>68937540</v>
      </c>
      <c r="J54" s="24">
        <v>14772330</v>
      </c>
      <c r="K54" s="24">
        <v>14624607</v>
      </c>
      <c r="L54" s="25">
        <f t="shared" si="2"/>
        <v>98334477</v>
      </c>
      <c r="M54" s="24">
        <v>68937540</v>
      </c>
      <c r="N54" s="24">
        <v>14772330</v>
      </c>
      <c r="O54" s="24">
        <v>14624607</v>
      </c>
      <c r="P54" s="25">
        <f t="shared" si="3"/>
        <v>98334477</v>
      </c>
      <c r="Q54" s="24">
        <v>68937540</v>
      </c>
      <c r="R54" s="24">
        <v>14772330</v>
      </c>
      <c r="S54" s="24">
        <v>14624607</v>
      </c>
      <c r="T54" s="25">
        <f t="shared" si="4"/>
        <v>98334477</v>
      </c>
      <c r="U54" s="24">
        <v>68937540</v>
      </c>
      <c r="V54" s="24">
        <v>14772330</v>
      </c>
      <c r="W54" s="24">
        <v>14624607</v>
      </c>
      <c r="X54" s="25">
        <f t="shared" si="5"/>
        <v>98334477</v>
      </c>
      <c r="Y54" s="24">
        <v>68937540</v>
      </c>
      <c r="Z54" s="24">
        <v>14772330</v>
      </c>
      <c r="AA54" s="24">
        <v>14624607</v>
      </c>
      <c r="AB54" s="25">
        <f t="shared" si="6"/>
        <v>98334477</v>
      </c>
      <c r="AC54" s="26">
        <v>69281166</v>
      </c>
      <c r="AD54" s="26">
        <v>14845964</v>
      </c>
      <c r="AE54" s="27">
        <v>14697505</v>
      </c>
      <c r="AF54" s="26">
        <f t="shared" si="8"/>
        <v>98824635</v>
      </c>
      <c r="AG54" s="26">
        <v>69281166</v>
      </c>
      <c r="AH54" s="26">
        <v>14845964</v>
      </c>
      <c r="AI54" s="27">
        <v>14697505</v>
      </c>
      <c r="AJ54" s="26">
        <f t="shared" si="9"/>
        <v>98824635</v>
      </c>
      <c r="AK54" s="26">
        <v>69281166</v>
      </c>
      <c r="AL54" s="26">
        <v>14845964</v>
      </c>
      <c r="AM54" s="27">
        <v>14697505</v>
      </c>
      <c r="AN54" s="26">
        <f t="shared" si="10"/>
        <v>98824635</v>
      </c>
      <c r="AO54" s="28">
        <v>55226565</v>
      </c>
      <c r="AP54" s="26">
        <v>14845964</v>
      </c>
      <c r="AQ54" s="27">
        <v>14697505</v>
      </c>
      <c r="AR54" s="26">
        <f t="shared" si="11"/>
        <v>84770034</v>
      </c>
      <c r="AS54" s="28">
        <v>66230558</v>
      </c>
      <c r="AT54" s="26">
        <v>14845964</v>
      </c>
      <c r="AU54" s="27">
        <v>14697505</v>
      </c>
      <c r="AV54" s="26">
        <f t="shared" si="12"/>
        <v>95774027</v>
      </c>
      <c r="AW54" s="29">
        <f t="shared" si="13"/>
        <v>722978572</v>
      </c>
      <c r="AX54" s="29">
        <f t="shared" si="13"/>
        <v>158589381</v>
      </c>
      <c r="AY54" s="29">
        <f t="shared" si="13"/>
        <v>157003492</v>
      </c>
      <c r="AZ54" s="29">
        <f t="shared" si="14"/>
        <v>1038571445</v>
      </c>
      <c r="BA54" s="30"/>
    </row>
    <row r="55" spans="1:53" s="33" customFormat="1" ht="24.95" customHeight="1">
      <c r="A55" s="21">
        <v>48</v>
      </c>
      <c r="B55" s="21">
        <v>71</v>
      </c>
      <c r="C55" s="22" t="s">
        <v>116</v>
      </c>
      <c r="D55" s="34" t="s">
        <v>117</v>
      </c>
      <c r="E55" s="24">
        <v>21340746</v>
      </c>
      <c r="F55" s="24">
        <v>4573017</v>
      </c>
      <c r="G55" s="24">
        <v>4527287</v>
      </c>
      <c r="H55" s="25">
        <f t="shared" si="1"/>
        <v>30441050</v>
      </c>
      <c r="I55" s="24">
        <v>30030026</v>
      </c>
      <c r="J55" s="24">
        <v>6435006</v>
      </c>
      <c r="K55" s="24">
        <v>6370656</v>
      </c>
      <c r="L55" s="25">
        <f t="shared" si="2"/>
        <v>42835688</v>
      </c>
      <c r="M55" s="24">
        <v>30030026</v>
      </c>
      <c r="N55" s="24">
        <v>6435006</v>
      </c>
      <c r="O55" s="24">
        <v>6370656</v>
      </c>
      <c r="P55" s="25">
        <f t="shared" si="3"/>
        <v>42835688</v>
      </c>
      <c r="Q55" s="24">
        <v>30030026</v>
      </c>
      <c r="R55" s="24">
        <v>6435006</v>
      </c>
      <c r="S55" s="24">
        <v>6370656</v>
      </c>
      <c r="T55" s="25">
        <f t="shared" si="4"/>
        <v>42835688</v>
      </c>
      <c r="U55" s="24">
        <v>30030026</v>
      </c>
      <c r="V55" s="24">
        <v>6435006</v>
      </c>
      <c r="W55" s="24">
        <v>6370656</v>
      </c>
      <c r="X55" s="25">
        <f t="shared" si="5"/>
        <v>42835688</v>
      </c>
      <c r="Y55" s="24">
        <v>30030026</v>
      </c>
      <c r="Z55" s="24">
        <v>6435006</v>
      </c>
      <c r="AA55" s="24">
        <v>6370656</v>
      </c>
      <c r="AB55" s="25">
        <f t="shared" si="6"/>
        <v>42835688</v>
      </c>
      <c r="AC55" s="26">
        <v>30124320</v>
      </c>
      <c r="AD55" s="26">
        <v>6455211</v>
      </c>
      <c r="AE55" s="27">
        <v>6390660</v>
      </c>
      <c r="AF55" s="26">
        <f t="shared" si="8"/>
        <v>42970191</v>
      </c>
      <c r="AG55" s="26">
        <v>30124320</v>
      </c>
      <c r="AH55" s="26">
        <v>6455211</v>
      </c>
      <c r="AI55" s="27">
        <v>6390660</v>
      </c>
      <c r="AJ55" s="26">
        <f t="shared" si="9"/>
        <v>42970191</v>
      </c>
      <c r="AK55" s="26">
        <v>30124320</v>
      </c>
      <c r="AL55" s="26">
        <v>6455211</v>
      </c>
      <c r="AM55" s="27">
        <v>6390660</v>
      </c>
      <c r="AN55" s="26">
        <f t="shared" si="10"/>
        <v>42970191</v>
      </c>
      <c r="AO55" s="28">
        <v>25465837</v>
      </c>
      <c r="AP55" s="26">
        <v>6455211</v>
      </c>
      <c r="AQ55" s="27">
        <v>6390660</v>
      </c>
      <c r="AR55" s="26">
        <f t="shared" si="11"/>
        <v>38311708</v>
      </c>
      <c r="AS55" s="28">
        <v>30539951</v>
      </c>
      <c r="AT55" s="26">
        <v>6455211</v>
      </c>
      <c r="AU55" s="27">
        <v>6390660</v>
      </c>
      <c r="AV55" s="26">
        <f t="shared" si="12"/>
        <v>43385822</v>
      </c>
      <c r="AW55" s="29">
        <f t="shared" si="13"/>
        <v>317869624</v>
      </c>
      <c r="AX55" s="29">
        <f t="shared" si="13"/>
        <v>69024102</v>
      </c>
      <c r="AY55" s="29">
        <f t="shared" si="13"/>
        <v>68333867</v>
      </c>
      <c r="AZ55" s="29">
        <f t="shared" si="14"/>
        <v>455227593</v>
      </c>
      <c r="BA55" s="30"/>
    </row>
    <row r="56" spans="1:53" s="33" customFormat="1" ht="24.95" customHeight="1">
      <c r="A56" s="21">
        <v>49</v>
      </c>
      <c r="B56" s="21">
        <v>24</v>
      </c>
      <c r="C56" s="22" t="s">
        <v>118</v>
      </c>
      <c r="D56" s="34" t="s">
        <v>119</v>
      </c>
      <c r="E56" s="24">
        <v>21282117</v>
      </c>
      <c r="F56" s="24">
        <v>4560454</v>
      </c>
      <c r="G56" s="24">
        <v>4514849</v>
      </c>
      <c r="H56" s="25">
        <f t="shared" si="1"/>
        <v>30357420</v>
      </c>
      <c r="I56" s="24">
        <v>29947525</v>
      </c>
      <c r="J56" s="24">
        <v>6417327</v>
      </c>
      <c r="K56" s="24">
        <v>6353154</v>
      </c>
      <c r="L56" s="25">
        <f t="shared" si="2"/>
        <v>42718006</v>
      </c>
      <c r="M56" s="24">
        <v>29947525</v>
      </c>
      <c r="N56" s="24">
        <v>6417327</v>
      </c>
      <c r="O56" s="24">
        <v>6353154</v>
      </c>
      <c r="P56" s="25">
        <f t="shared" si="3"/>
        <v>42718006</v>
      </c>
      <c r="Q56" s="24">
        <v>29947525</v>
      </c>
      <c r="R56" s="24">
        <v>6417327</v>
      </c>
      <c r="S56" s="24">
        <v>6353154</v>
      </c>
      <c r="T56" s="25">
        <f t="shared" si="4"/>
        <v>42718006</v>
      </c>
      <c r="U56" s="24">
        <v>29947525</v>
      </c>
      <c r="V56" s="24">
        <v>6417327</v>
      </c>
      <c r="W56" s="24">
        <v>6353154</v>
      </c>
      <c r="X56" s="25">
        <f t="shared" si="5"/>
        <v>42718006</v>
      </c>
      <c r="Y56" s="24">
        <v>29947525</v>
      </c>
      <c r="Z56" s="24">
        <v>6417327</v>
      </c>
      <c r="AA56" s="24">
        <v>6353154</v>
      </c>
      <c r="AB56" s="25">
        <f t="shared" si="6"/>
        <v>42718006</v>
      </c>
      <c r="AC56" s="26">
        <v>30101948</v>
      </c>
      <c r="AD56" s="26">
        <v>6450417</v>
      </c>
      <c r="AE56" s="27">
        <v>6385914</v>
      </c>
      <c r="AF56" s="26">
        <f t="shared" si="8"/>
        <v>42938279</v>
      </c>
      <c r="AG56" s="26">
        <v>30101948</v>
      </c>
      <c r="AH56" s="26">
        <v>6450417</v>
      </c>
      <c r="AI56" s="27">
        <v>6385914</v>
      </c>
      <c r="AJ56" s="26">
        <f t="shared" si="9"/>
        <v>42938279</v>
      </c>
      <c r="AK56" s="26">
        <v>30101948</v>
      </c>
      <c r="AL56" s="26">
        <v>6450417</v>
      </c>
      <c r="AM56" s="27">
        <v>6385914</v>
      </c>
      <c r="AN56" s="26">
        <f t="shared" si="10"/>
        <v>42938279</v>
      </c>
      <c r="AO56" s="28">
        <v>24750685</v>
      </c>
      <c r="AP56" s="26">
        <v>6450417</v>
      </c>
      <c r="AQ56" s="27">
        <v>6385914</v>
      </c>
      <c r="AR56" s="26">
        <f t="shared" si="11"/>
        <v>37587016</v>
      </c>
      <c r="AS56" s="28">
        <v>29682303</v>
      </c>
      <c r="AT56" s="26">
        <v>6450417</v>
      </c>
      <c r="AU56" s="27">
        <v>6385914</v>
      </c>
      <c r="AV56" s="26">
        <f t="shared" si="12"/>
        <v>42518634</v>
      </c>
      <c r="AW56" s="29">
        <f t="shared" si="13"/>
        <v>315758574</v>
      </c>
      <c r="AX56" s="29">
        <f t="shared" si="13"/>
        <v>68899174</v>
      </c>
      <c r="AY56" s="29">
        <f t="shared" si="13"/>
        <v>68210189</v>
      </c>
      <c r="AZ56" s="29">
        <f t="shared" si="14"/>
        <v>452867937</v>
      </c>
      <c r="BA56" s="30"/>
    </row>
    <row r="57" spans="1:53" s="33" customFormat="1" ht="24.95" customHeight="1">
      <c r="A57" s="21">
        <v>50</v>
      </c>
      <c r="B57" s="21">
        <v>55</v>
      </c>
      <c r="C57" s="22" t="s">
        <v>120</v>
      </c>
      <c r="D57" s="34" t="s">
        <v>121</v>
      </c>
      <c r="E57" s="24">
        <v>39308163</v>
      </c>
      <c r="F57" s="24">
        <v>8423178</v>
      </c>
      <c r="G57" s="24">
        <v>8338946</v>
      </c>
      <c r="H57" s="25">
        <f t="shared" si="1"/>
        <v>56070287</v>
      </c>
      <c r="I57" s="24">
        <v>55313210</v>
      </c>
      <c r="J57" s="24">
        <v>11852831</v>
      </c>
      <c r="K57" s="24">
        <v>11734303</v>
      </c>
      <c r="L57" s="25">
        <f t="shared" si="2"/>
        <v>78900344</v>
      </c>
      <c r="M57" s="24">
        <v>55313210</v>
      </c>
      <c r="N57" s="24">
        <v>11852831</v>
      </c>
      <c r="O57" s="24">
        <v>11734303</v>
      </c>
      <c r="P57" s="25">
        <f t="shared" si="3"/>
        <v>78900344</v>
      </c>
      <c r="Q57" s="24">
        <v>55313210</v>
      </c>
      <c r="R57" s="24">
        <v>11852831</v>
      </c>
      <c r="S57" s="24">
        <v>11734303</v>
      </c>
      <c r="T57" s="25">
        <f t="shared" si="4"/>
        <v>78900344</v>
      </c>
      <c r="U57" s="24">
        <v>55313210</v>
      </c>
      <c r="V57" s="24">
        <v>11852831</v>
      </c>
      <c r="W57" s="24">
        <v>11734303</v>
      </c>
      <c r="X57" s="25">
        <f t="shared" si="5"/>
        <v>78900344</v>
      </c>
      <c r="Y57" s="24">
        <v>55313210</v>
      </c>
      <c r="Z57" s="24">
        <v>11852831</v>
      </c>
      <c r="AA57" s="24">
        <v>11734303</v>
      </c>
      <c r="AB57" s="25">
        <f t="shared" si="6"/>
        <v>78900344</v>
      </c>
      <c r="AC57" s="26">
        <v>54368339</v>
      </c>
      <c r="AD57" s="26">
        <v>11650358</v>
      </c>
      <c r="AE57" s="27">
        <v>11533855</v>
      </c>
      <c r="AF57" s="26">
        <f t="shared" si="8"/>
        <v>77552552</v>
      </c>
      <c r="AG57" s="26">
        <v>54368339</v>
      </c>
      <c r="AH57" s="26">
        <v>11650358</v>
      </c>
      <c r="AI57" s="27">
        <v>11533855</v>
      </c>
      <c r="AJ57" s="26">
        <f t="shared" si="9"/>
        <v>77552552</v>
      </c>
      <c r="AK57" s="26">
        <v>54368339</v>
      </c>
      <c r="AL57" s="26">
        <v>11650358</v>
      </c>
      <c r="AM57" s="27">
        <v>11533855</v>
      </c>
      <c r="AN57" s="26">
        <f t="shared" si="10"/>
        <v>77552552</v>
      </c>
      <c r="AO57" s="28">
        <v>45054283</v>
      </c>
      <c r="AP57" s="26">
        <v>11650358</v>
      </c>
      <c r="AQ57" s="27">
        <v>11533855</v>
      </c>
      <c r="AR57" s="26">
        <f t="shared" si="11"/>
        <v>68238496</v>
      </c>
      <c r="AS57" s="28">
        <v>54031431</v>
      </c>
      <c r="AT57" s="26">
        <v>11650358</v>
      </c>
      <c r="AU57" s="27">
        <v>11533855</v>
      </c>
      <c r="AV57" s="26">
        <f t="shared" si="12"/>
        <v>77215644</v>
      </c>
      <c r="AW57" s="29">
        <f t="shared" si="13"/>
        <v>578064944</v>
      </c>
      <c r="AX57" s="29">
        <f t="shared" si="13"/>
        <v>125939123</v>
      </c>
      <c r="AY57" s="29">
        <f t="shared" si="13"/>
        <v>124679736</v>
      </c>
      <c r="AZ57" s="29">
        <f t="shared" si="14"/>
        <v>828683803</v>
      </c>
      <c r="BA57" s="30"/>
    </row>
    <row r="58" spans="1:53" s="33" customFormat="1" ht="24.95" customHeight="1">
      <c r="A58" s="21">
        <v>51</v>
      </c>
      <c r="B58" s="21">
        <v>53</v>
      </c>
      <c r="C58" s="22" t="s">
        <v>122</v>
      </c>
      <c r="D58" s="34" t="s">
        <v>123</v>
      </c>
      <c r="E58" s="24">
        <v>14210982</v>
      </c>
      <c r="F58" s="24">
        <v>3045210</v>
      </c>
      <c r="G58" s="24">
        <v>3014758</v>
      </c>
      <c r="H58" s="25">
        <f t="shared" si="1"/>
        <v>20270950</v>
      </c>
      <c r="I58" s="24">
        <v>19997246</v>
      </c>
      <c r="J58" s="24">
        <v>4285124</v>
      </c>
      <c r="K58" s="24">
        <v>4242273</v>
      </c>
      <c r="L58" s="25">
        <f t="shared" si="2"/>
        <v>28524643</v>
      </c>
      <c r="M58" s="24">
        <v>19997246</v>
      </c>
      <c r="N58" s="24">
        <v>4285124</v>
      </c>
      <c r="O58" s="24">
        <v>4242273</v>
      </c>
      <c r="P58" s="25">
        <f t="shared" si="3"/>
        <v>28524643</v>
      </c>
      <c r="Q58" s="24">
        <v>19997246</v>
      </c>
      <c r="R58" s="24">
        <v>4285124</v>
      </c>
      <c r="S58" s="24">
        <v>4242273</v>
      </c>
      <c r="T58" s="25">
        <f t="shared" si="4"/>
        <v>28524643</v>
      </c>
      <c r="U58" s="24">
        <v>19997246</v>
      </c>
      <c r="V58" s="24">
        <v>4285124</v>
      </c>
      <c r="W58" s="24">
        <v>4242273</v>
      </c>
      <c r="X58" s="25">
        <f t="shared" si="5"/>
        <v>28524643</v>
      </c>
      <c r="Y58" s="24">
        <v>19997246</v>
      </c>
      <c r="Z58" s="24">
        <v>4285124</v>
      </c>
      <c r="AA58" s="24">
        <v>4242273</v>
      </c>
      <c r="AB58" s="25">
        <f t="shared" si="6"/>
        <v>28524643</v>
      </c>
      <c r="AC58" s="26">
        <v>20088443</v>
      </c>
      <c r="AD58" s="26">
        <v>4304666</v>
      </c>
      <c r="AE58" s="27">
        <v>4261620</v>
      </c>
      <c r="AF58" s="26">
        <f t="shared" si="8"/>
        <v>28654729</v>
      </c>
      <c r="AG58" s="26">
        <v>20088443</v>
      </c>
      <c r="AH58" s="26">
        <v>4304666</v>
      </c>
      <c r="AI58" s="27">
        <v>4261620</v>
      </c>
      <c r="AJ58" s="26">
        <f t="shared" si="9"/>
        <v>28654729</v>
      </c>
      <c r="AK58" s="26">
        <v>20088443</v>
      </c>
      <c r="AL58" s="26">
        <v>4304666</v>
      </c>
      <c r="AM58" s="27">
        <v>4261620</v>
      </c>
      <c r="AN58" s="26">
        <f t="shared" si="10"/>
        <v>28654729</v>
      </c>
      <c r="AO58" s="28">
        <v>16833981</v>
      </c>
      <c r="AP58" s="26">
        <v>4304666</v>
      </c>
      <c r="AQ58" s="27">
        <v>4261620</v>
      </c>
      <c r="AR58" s="26">
        <f t="shared" si="11"/>
        <v>25400267</v>
      </c>
      <c r="AS58" s="28">
        <v>20188183</v>
      </c>
      <c r="AT58" s="26">
        <v>4304666</v>
      </c>
      <c r="AU58" s="27">
        <v>4261620</v>
      </c>
      <c r="AV58" s="26">
        <f t="shared" si="12"/>
        <v>28754469</v>
      </c>
      <c r="AW58" s="29">
        <f t="shared" si="13"/>
        <v>211484705</v>
      </c>
      <c r="AX58" s="29">
        <f t="shared" si="13"/>
        <v>45994160</v>
      </c>
      <c r="AY58" s="29">
        <f t="shared" si="13"/>
        <v>45534223</v>
      </c>
      <c r="AZ58" s="29">
        <f t="shared" si="14"/>
        <v>303013088</v>
      </c>
      <c r="BA58" s="30"/>
    </row>
    <row r="59" spans="1:53" s="39" customFormat="1" ht="24.95" customHeight="1">
      <c r="A59" s="21">
        <v>52</v>
      </c>
      <c r="B59" s="21">
        <v>13</v>
      </c>
      <c r="C59" s="22" t="s">
        <v>124</v>
      </c>
      <c r="D59" s="34" t="s">
        <v>125</v>
      </c>
      <c r="E59" s="24">
        <v>26110264</v>
      </c>
      <c r="F59" s="24">
        <v>5595057</v>
      </c>
      <c r="G59" s="24">
        <v>5539106</v>
      </c>
      <c r="H59" s="25">
        <f t="shared" si="1"/>
        <v>37244427</v>
      </c>
      <c r="I59" s="24">
        <v>36741542</v>
      </c>
      <c r="J59" s="24">
        <v>7873188</v>
      </c>
      <c r="K59" s="24">
        <v>7794456</v>
      </c>
      <c r="L59" s="25">
        <f t="shared" si="2"/>
        <v>52409186</v>
      </c>
      <c r="M59" s="24">
        <v>36741542</v>
      </c>
      <c r="N59" s="24">
        <v>7873188</v>
      </c>
      <c r="O59" s="24">
        <v>7794456</v>
      </c>
      <c r="P59" s="25">
        <f t="shared" si="3"/>
        <v>52409186</v>
      </c>
      <c r="Q59" s="24">
        <v>36741542</v>
      </c>
      <c r="R59" s="24">
        <v>7873188</v>
      </c>
      <c r="S59" s="24">
        <v>7794456</v>
      </c>
      <c r="T59" s="25">
        <f t="shared" si="4"/>
        <v>52409186</v>
      </c>
      <c r="U59" s="24">
        <v>36741542</v>
      </c>
      <c r="V59" s="24">
        <v>7873188</v>
      </c>
      <c r="W59" s="24">
        <v>7794456</v>
      </c>
      <c r="X59" s="25">
        <f t="shared" si="5"/>
        <v>52409186</v>
      </c>
      <c r="Y59" s="24">
        <v>36741542</v>
      </c>
      <c r="Z59" s="24">
        <v>7873188</v>
      </c>
      <c r="AA59" s="24">
        <v>7794456</v>
      </c>
      <c r="AB59" s="25">
        <f t="shared" si="6"/>
        <v>52409186</v>
      </c>
      <c r="AC59" s="38">
        <v>36933743</v>
      </c>
      <c r="AD59" s="38">
        <v>7914373</v>
      </c>
      <c r="AE59" s="27">
        <v>7835230</v>
      </c>
      <c r="AF59" s="26">
        <f t="shared" si="8"/>
        <v>52683346</v>
      </c>
      <c r="AG59" s="38">
        <v>36933743</v>
      </c>
      <c r="AH59" s="38">
        <v>7914373</v>
      </c>
      <c r="AI59" s="27">
        <v>7835230</v>
      </c>
      <c r="AJ59" s="26">
        <f t="shared" si="9"/>
        <v>52683346</v>
      </c>
      <c r="AK59" s="38">
        <v>36933743</v>
      </c>
      <c r="AL59" s="38">
        <v>7914373</v>
      </c>
      <c r="AM59" s="27">
        <v>7835230</v>
      </c>
      <c r="AN59" s="26">
        <f t="shared" si="10"/>
        <v>52683346</v>
      </c>
      <c r="AO59" s="28">
        <v>32968857</v>
      </c>
      <c r="AP59" s="38">
        <v>7914373</v>
      </c>
      <c r="AQ59" s="27">
        <v>7835230</v>
      </c>
      <c r="AR59" s="26">
        <f t="shared" si="11"/>
        <v>48718460</v>
      </c>
      <c r="AS59" s="28">
        <v>39537962</v>
      </c>
      <c r="AT59" s="38">
        <v>7914373</v>
      </c>
      <c r="AU59" s="27">
        <v>7835230</v>
      </c>
      <c r="AV59" s="26">
        <f t="shared" si="12"/>
        <v>55287565</v>
      </c>
      <c r="AW59" s="29">
        <f t="shared" si="13"/>
        <v>393126022</v>
      </c>
      <c r="AX59" s="29">
        <f t="shared" si="13"/>
        <v>84532862</v>
      </c>
      <c r="AY59" s="29">
        <f t="shared" si="13"/>
        <v>83687536</v>
      </c>
      <c r="AZ59" s="29">
        <f t="shared" si="14"/>
        <v>561346420</v>
      </c>
      <c r="BA59" s="30"/>
    </row>
    <row r="60" spans="1:53" ht="24.95" customHeight="1">
      <c r="A60" s="21">
        <v>53</v>
      </c>
      <c r="B60" s="21">
        <v>14</v>
      </c>
      <c r="C60" s="22" t="s">
        <v>126</v>
      </c>
      <c r="D60" s="34" t="s">
        <v>127</v>
      </c>
      <c r="E60" s="24">
        <v>28340225</v>
      </c>
      <c r="F60" s="24">
        <v>6072905</v>
      </c>
      <c r="G60" s="24">
        <v>6012176</v>
      </c>
      <c r="H60" s="25">
        <f t="shared" si="1"/>
        <v>40425306</v>
      </c>
      <c r="I60" s="24">
        <v>39879473</v>
      </c>
      <c r="J60" s="24">
        <v>8545601</v>
      </c>
      <c r="K60" s="24">
        <v>8460146</v>
      </c>
      <c r="L60" s="25">
        <f t="shared" si="2"/>
        <v>56885220</v>
      </c>
      <c r="M60" s="24">
        <v>39879473</v>
      </c>
      <c r="N60" s="24">
        <v>8545601</v>
      </c>
      <c r="O60" s="24">
        <v>8460146</v>
      </c>
      <c r="P60" s="25">
        <f t="shared" si="3"/>
        <v>56885220</v>
      </c>
      <c r="Q60" s="24">
        <v>39879473</v>
      </c>
      <c r="R60" s="24">
        <v>8545601</v>
      </c>
      <c r="S60" s="24">
        <v>8460146</v>
      </c>
      <c r="T60" s="25">
        <f t="shared" si="4"/>
        <v>56885220</v>
      </c>
      <c r="U60" s="24">
        <v>39879473</v>
      </c>
      <c r="V60" s="24">
        <v>8545601</v>
      </c>
      <c r="W60" s="24">
        <v>8460146</v>
      </c>
      <c r="X60" s="25">
        <f t="shared" si="5"/>
        <v>56885220</v>
      </c>
      <c r="Y60" s="24">
        <v>39879473</v>
      </c>
      <c r="Z60" s="24">
        <v>8545601</v>
      </c>
      <c r="AA60" s="24">
        <v>8460146</v>
      </c>
      <c r="AB60" s="25">
        <f t="shared" si="6"/>
        <v>56885220</v>
      </c>
      <c r="AC60" s="40">
        <v>40094292</v>
      </c>
      <c r="AD60" s="40">
        <v>8591634</v>
      </c>
      <c r="AE60" s="27">
        <v>8505718</v>
      </c>
      <c r="AF60" s="26">
        <f t="shared" si="8"/>
        <v>57191644</v>
      </c>
      <c r="AG60" s="40">
        <v>40094292</v>
      </c>
      <c r="AH60" s="40">
        <v>8591634</v>
      </c>
      <c r="AI60" s="27">
        <v>8505718</v>
      </c>
      <c r="AJ60" s="26">
        <f t="shared" si="9"/>
        <v>57191644</v>
      </c>
      <c r="AK60" s="40">
        <v>40094292</v>
      </c>
      <c r="AL60" s="40">
        <v>8591634</v>
      </c>
      <c r="AM60" s="27">
        <v>8505718</v>
      </c>
      <c r="AN60" s="26">
        <f t="shared" si="10"/>
        <v>57191644</v>
      </c>
      <c r="AO60" s="28">
        <v>26284928</v>
      </c>
      <c r="AP60" s="40">
        <v>8591634</v>
      </c>
      <c r="AQ60" s="27">
        <v>8505718</v>
      </c>
      <c r="AR60" s="26">
        <f t="shared" si="11"/>
        <v>43382280</v>
      </c>
      <c r="AS60" s="28">
        <v>31522247</v>
      </c>
      <c r="AT60" s="40">
        <v>8591634</v>
      </c>
      <c r="AU60" s="27">
        <v>8505718</v>
      </c>
      <c r="AV60" s="26">
        <f t="shared" si="12"/>
        <v>48619599</v>
      </c>
      <c r="AW60" s="29">
        <f t="shared" si="13"/>
        <v>405827641</v>
      </c>
      <c r="AX60" s="29">
        <f t="shared" si="13"/>
        <v>91759080</v>
      </c>
      <c r="AY60" s="29">
        <f t="shared" si="13"/>
        <v>90841496</v>
      </c>
      <c r="AZ60" s="29">
        <f t="shared" si="14"/>
        <v>588428217</v>
      </c>
      <c r="BA60" s="30"/>
    </row>
    <row r="61" spans="1:53" ht="24.95" customHeight="1">
      <c r="A61" s="21">
        <v>54</v>
      </c>
      <c r="B61" s="21">
        <v>62</v>
      </c>
      <c r="C61" s="22" t="s">
        <v>128</v>
      </c>
      <c r="D61" s="34" t="s">
        <v>129</v>
      </c>
      <c r="E61" s="24">
        <v>26442528</v>
      </c>
      <c r="F61" s="24">
        <v>5666256</v>
      </c>
      <c r="G61" s="24">
        <v>5609593</v>
      </c>
      <c r="H61" s="25">
        <f t="shared" si="1"/>
        <v>37718377</v>
      </c>
      <c r="I61" s="24">
        <v>37209094</v>
      </c>
      <c r="J61" s="24">
        <v>7973377</v>
      </c>
      <c r="K61" s="24">
        <v>7893644</v>
      </c>
      <c r="L61" s="25">
        <f t="shared" si="2"/>
        <v>53076115</v>
      </c>
      <c r="M61" s="24">
        <v>37209094</v>
      </c>
      <c r="N61" s="24">
        <v>7973377</v>
      </c>
      <c r="O61" s="24">
        <v>7893644</v>
      </c>
      <c r="P61" s="25">
        <f t="shared" si="3"/>
        <v>53076115</v>
      </c>
      <c r="Q61" s="24">
        <v>37209094</v>
      </c>
      <c r="R61" s="24">
        <v>7973377</v>
      </c>
      <c r="S61" s="24">
        <v>7893644</v>
      </c>
      <c r="T61" s="25">
        <f t="shared" si="4"/>
        <v>53076115</v>
      </c>
      <c r="U61" s="24">
        <v>37209094</v>
      </c>
      <c r="V61" s="24">
        <v>7973377</v>
      </c>
      <c r="W61" s="24">
        <v>7893644</v>
      </c>
      <c r="X61" s="25">
        <f t="shared" si="5"/>
        <v>53076115</v>
      </c>
      <c r="Y61" s="24">
        <v>37209094</v>
      </c>
      <c r="Z61" s="24">
        <v>7973377</v>
      </c>
      <c r="AA61" s="24">
        <v>7893644</v>
      </c>
      <c r="AB61" s="25">
        <f t="shared" si="6"/>
        <v>53076115</v>
      </c>
      <c r="AC61" s="40">
        <v>37431356</v>
      </c>
      <c r="AD61" s="40">
        <v>8021005</v>
      </c>
      <c r="AE61" s="27">
        <v>7940795</v>
      </c>
      <c r="AF61" s="26">
        <f t="shared" si="8"/>
        <v>53393156</v>
      </c>
      <c r="AG61" s="40">
        <v>37431356</v>
      </c>
      <c r="AH61" s="40">
        <v>8021005</v>
      </c>
      <c r="AI61" s="27">
        <v>7940795</v>
      </c>
      <c r="AJ61" s="26">
        <f t="shared" si="9"/>
        <v>53393156</v>
      </c>
      <c r="AK61" s="40">
        <v>37431356</v>
      </c>
      <c r="AL61" s="40">
        <v>8021005</v>
      </c>
      <c r="AM61" s="27">
        <v>7940795</v>
      </c>
      <c r="AN61" s="26">
        <f t="shared" si="10"/>
        <v>53393156</v>
      </c>
      <c r="AO61" s="28">
        <v>32776527</v>
      </c>
      <c r="AP61" s="40">
        <v>8021005</v>
      </c>
      <c r="AQ61" s="27">
        <v>7940795</v>
      </c>
      <c r="AR61" s="26">
        <f t="shared" si="11"/>
        <v>48738327</v>
      </c>
      <c r="AS61" s="28">
        <v>39307309</v>
      </c>
      <c r="AT61" s="40">
        <v>8021005</v>
      </c>
      <c r="AU61" s="27">
        <v>7940795</v>
      </c>
      <c r="AV61" s="26">
        <f t="shared" si="12"/>
        <v>55269109</v>
      </c>
      <c r="AW61" s="29">
        <f t="shared" si="13"/>
        <v>396865902</v>
      </c>
      <c r="AX61" s="29">
        <f t="shared" si="13"/>
        <v>85638166</v>
      </c>
      <c r="AY61" s="29">
        <f t="shared" si="13"/>
        <v>84781788</v>
      </c>
      <c r="AZ61" s="29">
        <f t="shared" si="14"/>
        <v>567285856</v>
      </c>
      <c r="BA61" s="30"/>
    </row>
    <row r="62" spans="1:53" ht="24.95" customHeight="1">
      <c r="A62" s="21">
        <v>55</v>
      </c>
      <c r="B62" s="21">
        <v>1</v>
      </c>
      <c r="C62" s="22" t="s">
        <v>130</v>
      </c>
      <c r="D62" s="34" t="s">
        <v>131</v>
      </c>
      <c r="E62" s="24">
        <v>27508677</v>
      </c>
      <c r="F62" s="24">
        <v>5894717</v>
      </c>
      <c r="G62" s="24">
        <v>5835769</v>
      </c>
      <c r="H62" s="25">
        <f t="shared" si="1"/>
        <v>39239163</v>
      </c>
      <c r="I62" s="24">
        <v>38709345</v>
      </c>
      <c r="J62" s="24">
        <v>8294860</v>
      </c>
      <c r="K62" s="24">
        <v>8211911</v>
      </c>
      <c r="L62" s="25">
        <f t="shared" si="2"/>
        <v>55216116</v>
      </c>
      <c r="M62" s="24">
        <v>38709345</v>
      </c>
      <c r="N62" s="24">
        <v>8294860</v>
      </c>
      <c r="O62" s="24">
        <v>8211911</v>
      </c>
      <c r="P62" s="25">
        <f t="shared" si="3"/>
        <v>55216116</v>
      </c>
      <c r="Q62" s="24">
        <v>38709345</v>
      </c>
      <c r="R62" s="24">
        <v>8294860</v>
      </c>
      <c r="S62" s="24">
        <v>8211911</v>
      </c>
      <c r="T62" s="25">
        <f t="shared" si="4"/>
        <v>55216116</v>
      </c>
      <c r="U62" s="24">
        <v>38709345</v>
      </c>
      <c r="V62" s="24">
        <v>8294860</v>
      </c>
      <c r="W62" s="24">
        <v>8211911</v>
      </c>
      <c r="X62" s="25">
        <f t="shared" si="5"/>
        <v>55216116</v>
      </c>
      <c r="Y62" s="24">
        <v>38709345</v>
      </c>
      <c r="Z62" s="24">
        <v>8294860</v>
      </c>
      <c r="AA62" s="24">
        <v>8211911</v>
      </c>
      <c r="AB62" s="25">
        <f t="shared" si="6"/>
        <v>55216116</v>
      </c>
      <c r="AC62" s="40">
        <v>38927153</v>
      </c>
      <c r="AD62" s="40">
        <v>8341533</v>
      </c>
      <c r="AE62" s="27">
        <v>8258118</v>
      </c>
      <c r="AF62" s="26">
        <f t="shared" si="8"/>
        <v>55526804</v>
      </c>
      <c r="AG62" s="40">
        <v>38927153</v>
      </c>
      <c r="AH62" s="40">
        <v>8341533</v>
      </c>
      <c r="AI62" s="27">
        <v>8258118</v>
      </c>
      <c r="AJ62" s="26">
        <f t="shared" si="9"/>
        <v>55526804</v>
      </c>
      <c r="AK62" s="40">
        <v>38927153</v>
      </c>
      <c r="AL62" s="40">
        <v>8341533</v>
      </c>
      <c r="AM62" s="27">
        <v>8258118</v>
      </c>
      <c r="AN62" s="26">
        <f t="shared" si="10"/>
        <v>55526804</v>
      </c>
      <c r="AO62" s="28">
        <v>34812211</v>
      </c>
      <c r="AP62" s="40">
        <v>8341533</v>
      </c>
      <c r="AQ62" s="27">
        <v>8258118</v>
      </c>
      <c r="AR62" s="26">
        <f t="shared" si="11"/>
        <v>51411862</v>
      </c>
      <c r="AS62" s="28">
        <v>41748607</v>
      </c>
      <c r="AT62" s="40">
        <v>8341533</v>
      </c>
      <c r="AU62" s="27">
        <v>8258118</v>
      </c>
      <c r="AV62" s="26">
        <f t="shared" si="12"/>
        <v>58348258</v>
      </c>
      <c r="AW62" s="29">
        <f t="shared" si="13"/>
        <v>414397679</v>
      </c>
      <c r="AX62" s="29">
        <f t="shared" si="13"/>
        <v>89076682</v>
      </c>
      <c r="AY62" s="29">
        <f t="shared" si="13"/>
        <v>88185914</v>
      </c>
      <c r="AZ62" s="29">
        <f t="shared" si="14"/>
        <v>591660275</v>
      </c>
      <c r="BA62" s="30"/>
    </row>
    <row r="63" spans="1:53" s="43" customFormat="1" ht="24.95" customHeight="1">
      <c r="A63" s="21">
        <v>56</v>
      </c>
      <c r="B63" s="21">
        <v>47</v>
      </c>
      <c r="C63" s="22" t="s">
        <v>132</v>
      </c>
      <c r="D63" s="34" t="s">
        <v>133</v>
      </c>
      <c r="E63" s="24">
        <v>37714395</v>
      </c>
      <c r="F63" s="24">
        <v>8081656</v>
      </c>
      <c r="G63" s="24">
        <v>8000839</v>
      </c>
      <c r="H63" s="25">
        <f t="shared" si="1"/>
        <v>53796890</v>
      </c>
      <c r="I63" s="24">
        <v>53070510</v>
      </c>
      <c r="J63" s="24">
        <v>11372252</v>
      </c>
      <c r="K63" s="24">
        <v>11258530</v>
      </c>
      <c r="L63" s="25">
        <f t="shared" si="2"/>
        <v>75701292</v>
      </c>
      <c r="M63" s="24">
        <v>53070510</v>
      </c>
      <c r="N63" s="24">
        <v>11372252</v>
      </c>
      <c r="O63" s="24">
        <v>11258530</v>
      </c>
      <c r="P63" s="25">
        <f t="shared" si="3"/>
        <v>75701292</v>
      </c>
      <c r="Q63" s="24">
        <v>53070510</v>
      </c>
      <c r="R63" s="24">
        <v>11372252</v>
      </c>
      <c r="S63" s="24">
        <v>11258530</v>
      </c>
      <c r="T63" s="25">
        <f t="shared" si="4"/>
        <v>75701292</v>
      </c>
      <c r="U63" s="24">
        <v>53070510</v>
      </c>
      <c r="V63" s="24">
        <v>11372252</v>
      </c>
      <c r="W63" s="24">
        <v>11258530</v>
      </c>
      <c r="X63" s="25">
        <f t="shared" si="5"/>
        <v>75701292</v>
      </c>
      <c r="Y63" s="24">
        <v>53070510</v>
      </c>
      <c r="Z63" s="24">
        <v>11372252</v>
      </c>
      <c r="AA63" s="24">
        <v>11258530</v>
      </c>
      <c r="AB63" s="25">
        <f t="shared" si="6"/>
        <v>75701292</v>
      </c>
      <c r="AC63" s="42">
        <v>53358956</v>
      </c>
      <c r="AD63" s="42">
        <v>11434062</v>
      </c>
      <c r="AE63" s="27">
        <v>11319722</v>
      </c>
      <c r="AF63" s="26">
        <f t="shared" si="8"/>
        <v>76112740</v>
      </c>
      <c r="AG63" s="42">
        <v>53358956</v>
      </c>
      <c r="AH63" s="42">
        <v>11434062</v>
      </c>
      <c r="AI63" s="27">
        <v>11319722</v>
      </c>
      <c r="AJ63" s="26">
        <f t="shared" si="9"/>
        <v>76112740</v>
      </c>
      <c r="AK63" s="42">
        <v>53358956</v>
      </c>
      <c r="AL63" s="42">
        <v>11434062</v>
      </c>
      <c r="AM63" s="27">
        <v>11319722</v>
      </c>
      <c r="AN63" s="26">
        <f t="shared" si="10"/>
        <v>76112740</v>
      </c>
      <c r="AO63" s="28">
        <v>43834183</v>
      </c>
      <c r="AP63" s="42">
        <v>11434062</v>
      </c>
      <c r="AQ63" s="27">
        <v>11319722</v>
      </c>
      <c r="AR63" s="26">
        <f t="shared" si="11"/>
        <v>66587967</v>
      </c>
      <c r="AS63" s="28">
        <v>52568224</v>
      </c>
      <c r="AT63" s="42">
        <v>11434062</v>
      </c>
      <c r="AU63" s="27">
        <v>11319722</v>
      </c>
      <c r="AV63" s="26">
        <f t="shared" si="12"/>
        <v>75322008</v>
      </c>
      <c r="AW63" s="29">
        <f t="shared" si="13"/>
        <v>559546220</v>
      </c>
      <c r="AX63" s="29">
        <f t="shared" si="13"/>
        <v>122113226</v>
      </c>
      <c r="AY63" s="29">
        <f t="shared" si="13"/>
        <v>120892099</v>
      </c>
      <c r="AZ63" s="29">
        <f t="shared" si="14"/>
        <v>802551545</v>
      </c>
      <c r="BA63" s="30"/>
    </row>
    <row r="64" spans="1:53" ht="20.25">
      <c r="A64" s="21">
        <v>57</v>
      </c>
      <c r="B64" s="21">
        <v>20</v>
      </c>
      <c r="C64" s="22" t="s">
        <v>134</v>
      </c>
      <c r="D64" s="34" t="s">
        <v>135</v>
      </c>
      <c r="E64" s="24">
        <v>31693651</v>
      </c>
      <c r="F64" s="24">
        <v>6791497</v>
      </c>
      <c r="G64" s="24">
        <v>6723581</v>
      </c>
      <c r="H64" s="25">
        <f t="shared" si="1"/>
        <v>45208729</v>
      </c>
      <c r="I64" s="24">
        <v>44598308</v>
      </c>
      <c r="J64" s="24">
        <v>9556780</v>
      </c>
      <c r="K64" s="24">
        <v>9461213</v>
      </c>
      <c r="L64" s="25">
        <f t="shared" si="2"/>
        <v>63616301</v>
      </c>
      <c r="M64" s="24">
        <v>44598308</v>
      </c>
      <c r="N64" s="24">
        <v>9556780</v>
      </c>
      <c r="O64" s="24">
        <v>9461213</v>
      </c>
      <c r="P64" s="25">
        <f t="shared" si="3"/>
        <v>63616301</v>
      </c>
      <c r="Q64" s="24">
        <v>44598308</v>
      </c>
      <c r="R64" s="24">
        <v>9556780</v>
      </c>
      <c r="S64" s="24">
        <v>9461213</v>
      </c>
      <c r="T64" s="25">
        <f t="shared" si="4"/>
        <v>63616301</v>
      </c>
      <c r="U64" s="24">
        <v>44598308</v>
      </c>
      <c r="V64" s="24">
        <v>9556780</v>
      </c>
      <c r="W64" s="24">
        <v>9461213</v>
      </c>
      <c r="X64" s="25">
        <f t="shared" si="5"/>
        <v>63616301</v>
      </c>
      <c r="Y64" s="24">
        <v>44598308</v>
      </c>
      <c r="Z64" s="24">
        <v>9556780</v>
      </c>
      <c r="AA64" s="24">
        <v>9461213</v>
      </c>
      <c r="AB64" s="25">
        <f t="shared" si="6"/>
        <v>63616301</v>
      </c>
      <c r="AC64" s="40">
        <v>44264196</v>
      </c>
      <c r="AD64" s="40">
        <v>9485185</v>
      </c>
      <c r="AE64" s="27">
        <v>9390333</v>
      </c>
      <c r="AF64" s="26">
        <f t="shared" si="8"/>
        <v>63139714</v>
      </c>
      <c r="AG64" s="40">
        <v>44264196</v>
      </c>
      <c r="AH64" s="40">
        <v>9485185</v>
      </c>
      <c r="AI64" s="27">
        <v>9390333</v>
      </c>
      <c r="AJ64" s="26">
        <f t="shared" si="9"/>
        <v>63139714</v>
      </c>
      <c r="AK64" s="40">
        <v>44264196</v>
      </c>
      <c r="AL64" s="40">
        <v>9485185</v>
      </c>
      <c r="AM64" s="27">
        <v>9390333</v>
      </c>
      <c r="AN64" s="26">
        <f t="shared" si="10"/>
        <v>63139714</v>
      </c>
      <c r="AO64" s="28">
        <v>39683249</v>
      </c>
      <c r="AP64" s="40">
        <v>9485185</v>
      </c>
      <c r="AQ64" s="27">
        <v>9390333</v>
      </c>
      <c r="AR64" s="26">
        <f t="shared" si="11"/>
        <v>58558767</v>
      </c>
      <c r="AS64" s="28">
        <v>47590208</v>
      </c>
      <c r="AT64" s="40">
        <v>9485185</v>
      </c>
      <c r="AU64" s="27">
        <v>9390333</v>
      </c>
      <c r="AV64" s="26">
        <f t="shared" si="12"/>
        <v>66465726</v>
      </c>
      <c r="AW64" s="29">
        <f t="shared" si="13"/>
        <v>474751236</v>
      </c>
      <c r="AX64" s="29">
        <f t="shared" si="13"/>
        <v>102001322</v>
      </c>
      <c r="AY64" s="29">
        <f t="shared" si="13"/>
        <v>100981311</v>
      </c>
      <c r="AZ64" s="29">
        <f t="shared" si="14"/>
        <v>677733869</v>
      </c>
      <c r="BA64" s="30"/>
    </row>
    <row r="65" spans="1:53" ht="20.25">
      <c r="A65" s="21">
        <v>58</v>
      </c>
      <c r="B65" s="21">
        <v>7</v>
      </c>
      <c r="C65" s="22" t="s">
        <v>136</v>
      </c>
      <c r="D65" s="34" t="s">
        <v>137</v>
      </c>
      <c r="E65" s="24">
        <v>35884143</v>
      </c>
      <c r="F65" s="24">
        <v>7689459</v>
      </c>
      <c r="G65" s="24">
        <v>7612564</v>
      </c>
      <c r="H65" s="25">
        <f t="shared" si="1"/>
        <v>51186166</v>
      </c>
      <c r="I65" s="24">
        <v>50495037</v>
      </c>
      <c r="J65" s="24">
        <v>10820365</v>
      </c>
      <c r="K65" s="24">
        <v>10712162</v>
      </c>
      <c r="L65" s="25">
        <f t="shared" si="2"/>
        <v>72027564</v>
      </c>
      <c r="M65" s="24">
        <v>50495037</v>
      </c>
      <c r="N65" s="24">
        <v>10820365</v>
      </c>
      <c r="O65" s="24">
        <v>10712162</v>
      </c>
      <c r="P65" s="25">
        <f t="shared" si="3"/>
        <v>72027564</v>
      </c>
      <c r="Q65" s="24">
        <v>50495037</v>
      </c>
      <c r="R65" s="24">
        <v>10820365</v>
      </c>
      <c r="S65" s="24">
        <v>10712162</v>
      </c>
      <c r="T65" s="25">
        <f t="shared" si="4"/>
        <v>72027564</v>
      </c>
      <c r="U65" s="24">
        <v>50495037</v>
      </c>
      <c r="V65" s="24">
        <v>10820365</v>
      </c>
      <c r="W65" s="24">
        <v>10712162</v>
      </c>
      <c r="X65" s="25">
        <f t="shared" si="5"/>
        <v>72027564</v>
      </c>
      <c r="Y65" s="24">
        <v>50495037</v>
      </c>
      <c r="Z65" s="24">
        <v>10820365</v>
      </c>
      <c r="AA65" s="24">
        <v>10712162</v>
      </c>
      <c r="AB65" s="25">
        <f t="shared" si="6"/>
        <v>72027564</v>
      </c>
      <c r="AC65" s="40">
        <v>50753970</v>
      </c>
      <c r="AD65" s="40">
        <v>10875851</v>
      </c>
      <c r="AE65" s="27">
        <v>10767093</v>
      </c>
      <c r="AF65" s="26">
        <f t="shared" si="8"/>
        <v>72396914</v>
      </c>
      <c r="AG65" s="40">
        <v>50753970</v>
      </c>
      <c r="AH65" s="40">
        <v>10875851</v>
      </c>
      <c r="AI65" s="27">
        <v>10767093</v>
      </c>
      <c r="AJ65" s="26">
        <f t="shared" si="9"/>
        <v>72396914</v>
      </c>
      <c r="AK65" s="40">
        <v>50753970</v>
      </c>
      <c r="AL65" s="40">
        <v>10875851</v>
      </c>
      <c r="AM65" s="27">
        <v>10767093</v>
      </c>
      <c r="AN65" s="26">
        <f t="shared" si="10"/>
        <v>72396914</v>
      </c>
      <c r="AO65" s="28">
        <v>45419801</v>
      </c>
      <c r="AP65" s="40">
        <v>10875851</v>
      </c>
      <c r="AQ65" s="27">
        <v>10767093</v>
      </c>
      <c r="AR65" s="26">
        <f t="shared" si="11"/>
        <v>67062745</v>
      </c>
      <c r="AS65" s="28">
        <v>54469778</v>
      </c>
      <c r="AT65" s="40">
        <v>10875851</v>
      </c>
      <c r="AU65" s="27">
        <v>10767093</v>
      </c>
      <c r="AV65" s="26">
        <f t="shared" si="12"/>
        <v>76112722</v>
      </c>
      <c r="AW65" s="29">
        <f t="shared" si="13"/>
        <v>540510817</v>
      </c>
      <c r="AX65" s="29">
        <f t="shared" si="13"/>
        <v>116170539</v>
      </c>
      <c r="AY65" s="29">
        <f t="shared" si="13"/>
        <v>115008839</v>
      </c>
      <c r="AZ65" s="29">
        <f t="shared" si="14"/>
        <v>771690195</v>
      </c>
      <c r="BA65" s="30"/>
    </row>
    <row r="66" spans="1:53" ht="20.25">
      <c r="A66" s="21">
        <v>59</v>
      </c>
      <c r="B66" s="21">
        <v>18</v>
      </c>
      <c r="C66" s="22" t="s">
        <v>138</v>
      </c>
      <c r="D66" s="34" t="s">
        <v>139</v>
      </c>
      <c r="E66" s="24">
        <v>29384213</v>
      </c>
      <c r="F66" s="24">
        <v>6296617</v>
      </c>
      <c r="G66" s="24">
        <v>6233651</v>
      </c>
      <c r="H66" s="25">
        <f t="shared" si="1"/>
        <v>41914481</v>
      </c>
      <c r="I66" s="24">
        <v>41348539</v>
      </c>
      <c r="J66" s="24">
        <v>8860401</v>
      </c>
      <c r="K66" s="24">
        <v>8771798</v>
      </c>
      <c r="L66" s="25">
        <f t="shared" si="2"/>
        <v>58980738</v>
      </c>
      <c r="M66" s="24">
        <v>41348539</v>
      </c>
      <c r="N66" s="24">
        <v>8860401</v>
      </c>
      <c r="O66" s="24">
        <v>8771798</v>
      </c>
      <c r="P66" s="25">
        <f t="shared" si="3"/>
        <v>58980738</v>
      </c>
      <c r="Q66" s="24">
        <v>41348539</v>
      </c>
      <c r="R66" s="24">
        <v>8860401</v>
      </c>
      <c r="S66" s="24">
        <v>8771798</v>
      </c>
      <c r="T66" s="25">
        <f t="shared" si="4"/>
        <v>58980738</v>
      </c>
      <c r="U66" s="24">
        <v>41348539</v>
      </c>
      <c r="V66" s="24">
        <v>8860401</v>
      </c>
      <c r="W66" s="24">
        <v>8771798</v>
      </c>
      <c r="X66" s="25">
        <f t="shared" si="5"/>
        <v>58980738</v>
      </c>
      <c r="Y66" s="24">
        <v>41348539</v>
      </c>
      <c r="Z66" s="24">
        <v>8860401</v>
      </c>
      <c r="AA66" s="24">
        <v>8771798</v>
      </c>
      <c r="AB66" s="25">
        <f t="shared" si="6"/>
        <v>58980738</v>
      </c>
      <c r="AC66" s="40">
        <v>41571697</v>
      </c>
      <c r="AD66" s="40">
        <v>8908221</v>
      </c>
      <c r="AE66" s="27">
        <v>8819139</v>
      </c>
      <c r="AF66" s="26">
        <f t="shared" si="8"/>
        <v>59299057</v>
      </c>
      <c r="AG66" s="40">
        <v>41571697</v>
      </c>
      <c r="AH66" s="40">
        <v>8908221</v>
      </c>
      <c r="AI66" s="27">
        <v>8819139</v>
      </c>
      <c r="AJ66" s="26">
        <f t="shared" si="9"/>
        <v>59299057</v>
      </c>
      <c r="AK66" s="40">
        <v>41571697</v>
      </c>
      <c r="AL66" s="40">
        <v>8908221</v>
      </c>
      <c r="AM66" s="27">
        <v>8819139</v>
      </c>
      <c r="AN66" s="26">
        <f t="shared" si="10"/>
        <v>59299057</v>
      </c>
      <c r="AO66" s="28">
        <v>35724390</v>
      </c>
      <c r="AP66" s="40">
        <v>8908221</v>
      </c>
      <c r="AQ66" s="27">
        <v>8819139</v>
      </c>
      <c r="AR66" s="26">
        <f t="shared" si="11"/>
        <v>53451750</v>
      </c>
      <c r="AS66" s="28">
        <v>42842539</v>
      </c>
      <c r="AT66" s="40">
        <v>8908221</v>
      </c>
      <c r="AU66" s="27">
        <v>8819139</v>
      </c>
      <c r="AV66" s="26">
        <f t="shared" si="12"/>
        <v>60569899</v>
      </c>
      <c r="AW66" s="29">
        <f t="shared" si="13"/>
        <v>439408928</v>
      </c>
      <c r="AX66" s="29">
        <f t="shared" si="13"/>
        <v>95139727</v>
      </c>
      <c r="AY66" s="29">
        <f t="shared" si="13"/>
        <v>94188336</v>
      </c>
      <c r="AZ66" s="29">
        <f t="shared" si="14"/>
        <v>628736991</v>
      </c>
      <c r="BA66" s="30"/>
    </row>
    <row r="67" spans="1:53" ht="20.25">
      <c r="A67" s="21">
        <v>60</v>
      </c>
      <c r="B67" s="21">
        <v>42</v>
      </c>
      <c r="C67" s="22" t="s">
        <v>140</v>
      </c>
      <c r="D67" s="34" t="s">
        <v>141</v>
      </c>
      <c r="E67" s="24">
        <v>47866861</v>
      </c>
      <c r="F67" s="24">
        <v>10257184</v>
      </c>
      <c r="G67" s="24">
        <v>10154612</v>
      </c>
      <c r="H67" s="25">
        <f t="shared" si="1"/>
        <v>68278657</v>
      </c>
      <c r="I67" s="24">
        <v>67356740</v>
      </c>
      <c r="J67" s="24">
        <v>14433587</v>
      </c>
      <c r="K67" s="24">
        <v>14289252</v>
      </c>
      <c r="L67" s="25">
        <f t="shared" si="2"/>
        <v>96079579</v>
      </c>
      <c r="M67" s="24">
        <v>67356740</v>
      </c>
      <c r="N67" s="24">
        <v>14433587</v>
      </c>
      <c r="O67" s="24">
        <v>14289252</v>
      </c>
      <c r="P67" s="25">
        <f t="shared" si="3"/>
        <v>96079579</v>
      </c>
      <c r="Q67" s="24">
        <v>67356740</v>
      </c>
      <c r="R67" s="24">
        <v>14433587</v>
      </c>
      <c r="S67" s="24">
        <v>14289252</v>
      </c>
      <c r="T67" s="25">
        <f t="shared" si="4"/>
        <v>96079579</v>
      </c>
      <c r="U67" s="24">
        <v>67356740</v>
      </c>
      <c r="V67" s="24">
        <v>14433587</v>
      </c>
      <c r="W67" s="24">
        <v>14289252</v>
      </c>
      <c r="X67" s="25">
        <f t="shared" si="5"/>
        <v>96079579</v>
      </c>
      <c r="Y67" s="24">
        <v>67356740</v>
      </c>
      <c r="Z67" s="24">
        <v>14433587</v>
      </c>
      <c r="AA67" s="24">
        <v>14289252</v>
      </c>
      <c r="AB67" s="25">
        <f t="shared" si="6"/>
        <v>96079579</v>
      </c>
      <c r="AC67" s="40">
        <v>66971493</v>
      </c>
      <c r="AD67" s="40">
        <v>14351034</v>
      </c>
      <c r="AE67" s="27">
        <v>14207524</v>
      </c>
      <c r="AF67" s="26">
        <f t="shared" si="8"/>
        <v>95530051</v>
      </c>
      <c r="AG67" s="40">
        <v>66971493</v>
      </c>
      <c r="AH67" s="40">
        <v>14351034</v>
      </c>
      <c r="AI67" s="27">
        <v>14207524</v>
      </c>
      <c r="AJ67" s="26">
        <f t="shared" si="9"/>
        <v>95530051</v>
      </c>
      <c r="AK67" s="40">
        <v>66971493</v>
      </c>
      <c r="AL67" s="40">
        <v>14351034</v>
      </c>
      <c r="AM67" s="27">
        <v>14207524</v>
      </c>
      <c r="AN67" s="26">
        <f t="shared" si="10"/>
        <v>95530051</v>
      </c>
      <c r="AO67" s="28">
        <v>51520626</v>
      </c>
      <c r="AP67" s="40">
        <v>14351034</v>
      </c>
      <c r="AQ67" s="27">
        <v>14207524</v>
      </c>
      <c r="AR67" s="26">
        <f t="shared" si="11"/>
        <v>80079184</v>
      </c>
      <c r="AS67" s="28">
        <v>61786204</v>
      </c>
      <c r="AT67" s="40">
        <v>14351034</v>
      </c>
      <c r="AU67" s="27">
        <v>14207524</v>
      </c>
      <c r="AV67" s="26">
        <f t="shared" si="12"/>
        <v>90344762</v>
      </c>
      <c r="AW67" s="29">
        <f t="shared" si="13"/>
        <v>698871870</v>
      </c>
      <c r="AX67" s="29">
        <f t="shared" si="13"/>
        <v>154180289</v>
      </c>
      <c r="AY67" s="29">
        <f t="shared" si="13"/>
        <v>152638492</v>
      </c>
      <c r="AZ67" s="29">
        <f t="shared" si="14"/>
        <v>1005690651</v>
      </c>
      <c r="BA67" s="30"/>
    </row>
    <row r="68" spans="1:53" ht="20.25">
      <c r="A68" s="21">
        <v>61</v>
      </c>
      <c r="B68" s="21">
        <v>39</v>
      </c>
      <c r="C68" s="22" t="s">
        <v>142</v>
      </c>
      <c r="D68" s="34" t="s">
        <v>143</v>
      </c>
      <c r="E68" s="24">
        <v>69483169</v>
      </c>
      <c r="F68" s="24">
        <v>14889250</v>
      </c>
      <c r="G68" s="24">
        <v>14740358</v>
      </c>
      <c r="H68" s="25">
        <f t="shared" si="1"/>
        <v>99112777</v>
      </c>
      <c r="I68" s="24">
        <v>97774528</v>
      </c>
      <c r="J68" s="24">
        <v>20951685</v>
      </c>
      <c r="K68" s="24">
        <v>20742168</v>
      </c>
      <c r="L68" s="25">
        <f t="shared" si="2"/>
        <v>139468381</v>
      </c>
      <c r="M68" s="24">
        <v>97774528</v>
      </c>
      <c r="N68" s="24">
        <v>20951685</v>
      </c>
      <c r="O68" s="24">
        <v>20742168</v>
      </c>
      <c r="P68" s="25">
        <f t="shared" si="3"/>
        <v>139468381</v>
      </c>
      <c r="Q68" s="24">
        <v>97774528</v>
      </c>
      <c r="R68" s="24">
        <v>20951685</v>
      </c>
      <c r="S68" s="24">
        <v>20742168</v>
      </c>
      <c r="T68" s="25">
        <f t="shared" si="4"/>
        <v>139468381</v>
      </c>
      <c r="U68" s="24">
        <v>97774528</v>
      </c>
      <c r="V68" s="24">
        <v>20951685</v>
      </c>
      <c r="W68" s="24">
        <v>20742168</v>
      </c>
      <c r="X68" s="25">
        <f t="shared" si="5"/>
        <v>139468381</v>
      </c>
      <c r="Y68" s="24">
        <v>97774528</v>
      </c>
      <c r="Z68" s="24">
        <v>20951685</v>
      </c>
      <c r="AA68" s="24">
        <v>20742168</v>
      </c>
      <c r="AB68" s="25">
        <f t="shared" si="6"/>
        <v>139468381</v>
      </c>
      <c r="AC68" s="40">
        <v>98316231</v>
      </c>
      <c r="AD68" s="40">
        <v>21067764</v>
      </c>
      <c r="AE68" s="44">
        <v>20857086</v>
      </c>
      <c r="AF68" s="26">
        <f t="shared" si="8"/>
        <v>140241081</v>
      </c>
      <c r="AG68" s="40">
        <v>98316231</v>
      </c>
      <c r="AH68" s="40">
        <v>21067764</v>
      </c>
      <c r="AI68" s="44">
        <v>20857086</v>
      </c>
      <c r="AJ68" s="26">
        <f t="shared" si="9"/>
        <v>140241081</v>
      </c>
      <c r="AK68" s="40">
        <v>98316231</v>
      </c>
      <c r="AL68" s="40">
        <v>21067764</v>
      </c>
      <c r="AM68" s="44">
        <v>20857086</v>
      </c>
      <c r="AN68" s="26">
        <f t="shared" si="10"/>
        <v>140241081</v>
      </c>
      <c r="AO68" s="28">
        <v>74709484</v>
      </c>
      <c r="AP68" s="40">
        <v>21067764</v>
      </c>
      <c r="AQ68" s="44">
        <v>20857086</v>
      </c>
      <c r="AR68" s="26">
        <f t="shared" si="11"/>
        <v>116634334</v>
      </c>
      <c r="AS68" s="28">
        <v>89595483</v>
      </c>
      <c r="AT68" s="40">
        <v>21067764</v>
      </c>
      <c r="AU68" s="44">
        <v>20857086</v>
      </c>
      <c r="AV68" s="26">
        <f t="shared" si="12"/>
        <v>131520333</v>
      </c>
      <c r="AW68" s="29">
        <f t="shared" si="13"/>
        <v>1017609469</v>
      </c>
      <c r="AX68" s="29">
        <f t="shared" si="13"/>
        <v>224986495</v>
      </c>
      <c r="AY68" s="29">
        <f t="shared" si="13"/>
        <v>222736628</v>
      </c>
      <c r="AZ68" s="29">
        <f t="shared" si="14"/>
        <v>1465332592</v>
      </c>
      <c r="BA68" s="30"/>
    </row>
    <row r="69" spans="1:53" ht="20.25">
      <c r="A69" s="21">
        <v>62</v>
      </c>
      <c r="B69" s="21">
        <v>25</v>
      </c>
      <c r="C69" s="22" t="s">
        <v>144</v>
      </c>
      <c r="D69" s="34" t="s">
        <v>145</v>
      </c>
      <c r="E69" s="24">
        <v>42965691</v>
      </c>
      <c r="F69" s="24">
        <v>9206934</v>
      </c>
      <c r="G69" s="24">
        <v>9114864</v>
      </c>
      <c r="H69" s="25">
        <f t="shared" si="1"/>
        <v>61287489</v>
      </c>
      <c r="I69" s="24">
        <v>60459969</v>
      </c>
      <c r="J69" s="24">
        <v>12955708</v>
      </c>
      <c r="K69" s="24">
        <v>12826151</v>
      </c>
      <c r="L69" s="25">
        <f t="shared" si="2"/>
        <v>86241828</v>
      </c>
      <c r="M69" s="24">
        <v>60459969</v>
      </c>
      <c r="N69" s="24">
        <v>12955708</v>
      </c>
      <c r="O69" s="24">
        <v>12826151</v>
      </c>
      <c r="P69" s="25">
        <f t="shared" si="3"/>
        <v>86241828</v>
      </c>
      <c r="Q69" s="24">
        <v>60459969</v>
      </c>
      <c r="R69" s="24">
        <v>12955708</v>
      </c>
      <c r="S69" s="24">
        <v>12826151</v>
      </c>
      <c r="T69" s="25">
        <f t="shared" si="4"/>
        <v>86241828</v>
      </c>
      <c r="U69" s="24">
        <v>60459969</v>
      </c>
      <c r="V69" s="24">
        <v>12955708</v>
      </c>
      <c r="W69" s="24">
        <v>12826151</v>
      </c>
      <c r="X69" s="25">
        <f t="shared" si="5"/>
        <v>86241828</v>
      </c>
      <c r="Y69" s="24">
        <v>60459969</v>
      </c>
      <c r="Z69" s="24">
        <v>12955708</v>
      </c>
      <c r="AA69" s="24">
        <v>12826151</v>
      </c>
      <c r="AB69" s="25">
        <f t="shared" si="6"/>
        <v>86241828</v>
      </c>
      <c r="AC69" s="40">
        <v>60337567</v>
      </c>
      <c r="AD69" s="40">
        <v>12929479</v>
      </c>
      <c r="AE69" s="27">
        <v>12800184</v>
      </c>
      <c r="AF69" s="26">
        <f t="shared" si="8"/>
        <v>86067230</v>
      </c>
      <c r="AG69" s="40">
        <v>60337567</v>
      </c>
      <c r="AH69" s="40">
        <v>12929479</v>
      </c>
      <c r="AI69" s="27">
        <v>12800184</v>
      </c>
      <c r="AJ69" s="26">
        <f t="shared" si="9"/>
        <v>86067230</v>
      </c>
      <c r="AK69" s="40">
        <v>60337567</v>
      </c>
      <c r="AL69" s="40">
        <v>12929479</v>
      </c>
      <c r="AM69" s="27">
        <v>12800184</v>
      </c>
      <c r="AN69" s="26">
        <f t="shared" si="10"/>
        <v>86067230</v>
      </c>
      <c r="AO69" s="28">
        <v>49044093</v>
      </c>
      <c r="AP69" s="40">
        <v>12929479</v>
      </c>
      <c r="AQ69" s="27">
        <v>12800184</v>
      </c>
      <c r="AR69" s="26">
        <f t="shared" si="11"/>
        <v>74773756</v>
      </c>
      <c r="AS69" s="28">
        <v>58816217</v>
      </c>
      <c r="AT69" s="40">
        <v>12929479</v>
      </c>
      <c r="AU69" s="27">
        <v>12800184</v>
      </c>
      <c r="AV69" s="26">
        <f t="shared" si="12"/>
        <v>84545880</v>
      </c>
      <c r="AW69" s="29">
        <f t="shared" si="13"/>
        <v>634138547</v>
      </c>
      <c r="AX69" s="29">
        <f t="shared" si="13"/>
        <v>138632869</v>
      </c>
      <c r="AY69" s="29">
        <f t="shared" si="13"/>
        <v>137246539</v>
      </c>
      <c r="AZ69" s="29">
        <f t="shared" si="14"/>
        <v>910017955</v>
      </c>
      <c r="BA69" s="30"/>
    </row>
    <row r="70" spans="1:53" ht="20.25">
      <c r="A70" s="21">
        <v>63</v>
      </c>
      <c r="B70" s="21">
        <v>22</v>
      </c>
      <c r="C70" s="22" t="s">
        <v>146</v>
      </c>
      <c r="D70" s="34" t="s">
        <v>147</v>
      </c>
      <c r="E70" s="24">
        <v>28403849</v>
      </c>
      <c r="F70" s="24">
        <v>6086539</v>
      </c>
      <c r="G70" s="24">
        <v>6025674</v>
      </c>
      <c r="H70" s="25">
        <f t="shared" si="1"/>
        <v>40516062</v>
      </c>
      <c r="I70" s="24">
        <v>39969003</v>
      </c>
      <c r="J70" s="24">
        <v>8564786</v>
      </c>
      <c r="K70" s="24">
        <v>8479139</v>
      </c>
      <c r="L70" s="25">
        <f t="shared" si="2"/>
        <v>57012928</v>
      </c>
      <c r="M70" s="24">
        <v>39969003</v>
      </c>
      <c r="N70" s="24">
        <v>8564786</v>
      </c>
      <c r="O70" s="24">
        <v>8479139</v>
      </c>
      <c r="P70" s="25">
        <f t="shared" si="3"/>
        <v>57012928</v>
      </c>
      <c r="Q70" s="24">
        <v>39969003</v>
      </c>
      <c r="R70" s="24">
        <v>8564786</v>
      </c>
      <c r="S70" s="24">
        <v>8479139</v>
      </c>
      <c r="T70" s="25">
        <f t="shared" si="4"/>
        <v>57012928</v>
      </c>
      <c r="U70" s="24">
        <v>39969003</v>
      </c>
      <c r="V70" s="24">
        <v>8564786</v>
      </c>
      <c r="W70" s="24">
        <v>8479139</v>
      </c>
      <c r="X70" s="25">
        <f t="shared" si="5"/>
        <v>57012928</v>
      </c>
      <c r="Y70" s="24">
        <v>39969003</v>
      </c>
      <c r="Z70" s="24">
        <v>8564786</v>
      </c>
      <c r="AA70" s="24">
        <v>8479139</v>
      </c>
      <c r="AB70" s="25">
        <f t="shared" si="6"/>
        <v>57012928</v>
      </c>
      <c r="AC70" s="40">
        <v>40224829</v>
      </c>
      <c r="AD70" s="40">
        <v>8619606</v>
      </c>
      <c r="AE70" s="27">
        <v>8533411</v>
      </c>
      <c r="AF70" s="26">
        <f t="shared" si="8"/>
        <v>57377846</v>
      </c>
      <c r="AG70" s="40">
        <v>40224829</v>
      </c>
      <c r="AH70" s="40">
        <v>8619606</v>
      </c>
      <c r="AI70" s="27">
        <v>8533411</v>
      </c>
      <c r="AJ70" s="26">
        <f t="shared" si="9"/>
        <v>57377846</v>
      </c>
      <c r="AK70" s="40">
        <v>40224829</v>
      </c>
      <c r="AL70" s="40">
        <v>8619606</v>
      </c>
      <c r="AM70" s="27">
        <v>8533411</v>
      </c>
      <c r="AN70" s="26">
        <f t="shared" si="10"/>
        <v>57377846</v>
      </c>
      <c r="AO70" s="28">
        <v>35986173</v>
      </c>
      <c r="AP70" s="40">
        <v>8619606</v>
      </c>
      <c r="AQ70" s="27">
        <v>8533411</v>
      </c>
      <c r="AR70" s="26">
        <f t="shared" si="11"/>
        <v>53139190</v>
      </c>
      <c r="AS70" s="28">
        <v>43156483</v>
      </c>
      <c r="AT70" s="40">
        <v>8619606</v>
      </c>
      <c r="AU70" s="27">
        <v>8533411</v>
      </c>
      <c r="AV70" s="26">
        <f t="shared" si="12"/>
        <v>60309500</v>
      </c>
      <c r="AW70" s="29">
        <f t="shared" si="13"/>
        <v>428066007</v>
      </c>
      <c r="AX70" s="29">
        <f t="shared" si="13"/>
        <v>92008499</v>
      </c>
      <c r="AY70" s="29">
        <f t="shared" si="13"/>
        <v>91088424</v>
      </c>
      <c r="AZ70" s="29">
        <f t="shared" si="14"/>
        <v>611162930</v>
      </c>
      <c r="BA70" s="30"/>
    </row>
    <row r="71" spans="1:53" ht="20.25">
      <c r="A71" s="21">
        <v>64</v>
      </c>
      <c r="B71" s="21">
        <v>6</v>
      </c>
      <c r="C71" s="22" t="s">
        <v>148</v>
      </c>
      <c r="D71" s="34" t="s">
        <v>149</v>
      </c>
      <c r="E71" s="24">
        <v>39980784</v>
      </c>
      <c r="F71" s="24">
        <v>8567311</v>
      </c>
      <c r="G71" s="24">
        <v>8481637</v>
      </c>
      <c r="H71" s="25">
        <f t="shared" si="1"/>
        <v>57029732</v>
      </c>
      <c r="I71" s="24">
        <v>56259701</v>
      </c>
      <c r="J71" s="24">
        <v>12055650</v>
      </c>
      <c r="K71" s="24">
        <v>11935094</v>
      </c>
      <c r="L71" s="25">
        <f t="shared" si="2"/>
        <v>80250445</v>
      </c>
      <c r="M71" s="24">
        <v>56259701</v>
      </c>
      <c r="N71" s="24">
        <v>12055650</v>
      </c>
      <c r="O71" s="24">
        <v>11935094</v>
      </c>
      <c r="P71" s="25">
        <f t="shared" si="3"/>
        <v>80250445</v>
      </c>
      <c r="Q71" s="24">
        <v>56259701</v>
      </c>
      <c r="R71" s="24">
        <v>12055650</v>
      </c>
      <c r="S71" s="24">
        <v>11935094</v>
      </c>
      <c r="T71" s="25">
        <f t="shared" si="4"/>
        <v>80250445</v>
      </c>
      <c r="U71" s="24">
        <v>56259701</v>
      </c>
      <c r="V71" s="24">
        <v>12055650</v>
      </c>
      <c r="W71" s="24">
        <v>11935094</v>
      </c>
      <c r="X71" s="25">
        <f t="shared" si="5"/>
        <v>80250445</v>
      </c>
      <c r="Y71" s="24">
        <v>56259701</v>
      </c>
      <c r="Z71" s="24">
        <v>12055650</v>
      </c>
      <c r="AA71" s="24">
        <v>11935094</v>
      </c>
      <c r="AB71" s="25">
        <f t="shared" si="6"/>
        <v>80250445</v>
      </c>
      <c r="AC71" s="40">
        <v>56578145</v>
      </c>
      <c r="AD71" s="40">
        <v>12123888</v>
      </c>
      <c r="AE71" s="27">
        <v>12002650</v>
      </c>
      <c r="AF71" s="26">
        <f t="shared" si="8"/>
        <v>80704683</v>
      </c>
      <c r="AG71" s="40">
        <v>56578145</v>
      </c>
      <c r="AH71" s="40">
        <v>12123888</v>
      </c>
      <c r="AI71" s="27">
        <v>12002650</v>
      </c>
      <c r="AJ71" s="26">
        <f t="shared" si="9"/>
        <v>80704683</v>
      </c>
      <c r="AK71" s="40">
        <v>56578145</v>
      </c>
      <c r="AL71" s="40">
        <v>12123888</v>
      </c>
      <c r="AM71" s="27">
        <v>12002650</v>
      </c>
      <c r="AN71" s="26">
        <f t="shared" si="10"/>
        <v>80704683</v>
      </c>
      <c r="AO71" s="28">
        <v>45766542</v>
      </c>
      <c r="AP71" s="40">
        <v>12123888</v>
      </c>
      <c r="AQ71" s="27">
        <v>12002650</v>
      </c>
      <c r="AR71" s="26">
        <f t="shared" si="11"/>
        <v>69893080</v>
      </c>
      <c r="AS71" s="28">
        <v>54885608</v>
      </c>
      <c r="AT71" s="40">
        <v>12123888</v>
      </c>
      <c r="AU71" s="27">
        <v>12002650</v>
      </c>
      <c r="AV71" s="26">
        <f t="shared" si="12"/>
        <v>79012146</v>
      </c>
      <c r="AW71" s="29">
        <f t="shared" si="13"/>
        <v>591665874</v>
      </c>
      <c r="AX71" s="29">
        <f t="shared" si="13"/>
        <v>129465001</v>
      </c>
      <c r="AY71" s="29">
        <f t="shared" si="13"/>
        <v>128170357</v>
      </c>
      <c r="AZ71" s="29">
        <f t="shared" si="14"/>
        <v>849301232</v>
      </c>
      <c r="BA71" s="30"/>
    </row>
    <row r="72" spans="1:53" ht="20.25">
      <c r="A72" s="21">
        <v>65</v>
      </c>
      <c r="B72" s="36">
        <v>74</v>
      </c>
      <c r="C72" s="37" t="s">
        <v>150</v>
      </c>
      <c r="D72" s="34" t="s">
        <v>151</v>
      </c>
      <c r="E72" s="24">
        <v>28986080</v>
      </c>
      <c r="F72" s="24">
        <v>6211303</v>
      </c>
      <c r="G72" s="24">
        <v>6149190</v>
      </c>
      <c r="H72" s="25">
        <f t="shared" ref="H72:H82" si="15">SUM(E72:G72)</f>
        <v>41346573</v>
      </c>
      <c r="I72" s="24">
        <v>40788300</v>
      </c>
      <c r="J72" s="24">
        <v>8740350</v>
      </c>
      <c r="K72" s="24">
        <v>8652947</v>
      </c>
      <c r="L72" s="25">
        <f t="shared" ref="L72:L82" si="16">SUM(I72:K72)</f>
        <v>58181597</v>
      </c>
      <c r="M72" s="24">
        <v>40788300</v>
      </c>
      <c r="N72" s="24">
        <v>8740350</v>
      </c>
      <c r="O72" s="24">
        <v>8652947</v>
      </c>
      <c r="P72" s="25">
        <f t="shared" ref="P72:P82" si="17">SUM(M72:O72)</f>
        <v>58181597</v>
      </c>
      <c r="Q72" s="24">
        <v>40788300</v>
      </c>
      <c r="R72" s="24">
        <v>8740350</v>
      </c>
      <c r="S72" s="24">
        <v>8652947</v>
      </c>
      <c r="T72" s="25">
        <f t="shared" ref="T72:T82" si="18">SUM(Q72:S72)</f>
        <v>58181597</v>
      </c>
      <c r="U72" s="24">
        <v>40788300</v>
      </c>
      <c r="V72" s="24">
        <v>8740350</v>
      </c>
      <c r="W72" s="24">
        <v>8652947</v>
      </c>
      <c r="X72" s="25">
        <f t="shared" ref="X72:X82" si="19">SUM(U72:W72)</f>
        <v>58181597</v>
      </c>
      <c r="Y72" s="24">
        <v>40788300</v>
      </c>
      <c r="Z72" s="24">
        <v>8740350</v>
      </c>
      <c r="AA72" s="24">
        <v>8652947</v>
      </c>
      <c r="AB72" s="25">
        <f t="shared" ref="AB72:AB82" si="20">SUM(Y72:AA72)</f>
        <v>58181597</v>
      </c>
      <c r="AC72" s="40">
        <v>41016697</v>
      </c>
      <c r="AD72" s="40">
        <v>8789292</v>
      </c>
      <c r="AE72" s="27">
        <v>8701400</v>
      </c>
      <c r="AF72" s="26">
        <f t="shared" si="8"/>
        <v>58507389</v>
      </c>
      <c r="AG72" s="40">
        <v>41016697</v>
      </c>
      <c r="AH72" s="40">
        <v>8789292</v>
      </c>
      <c r="AI72" s="27">
        <v>8701400</v>
      </c>
      <c r="AJ72" s="26">
        <f t="shared" si="9"/>
        <v>58507389</v>
      </c>
      <c r="AK72" s="40">
        <v>41016697</v>
      </c>
      <c r="AL72" s="40">
        <v>8789292</v>
      </c>
      <c r="AM72" s="27">
        <v>8701400</v>
      </c>
      <c r="AN72" s="26">
        <f t="shared" si="10"/>
        <v>58507389</v>
      </c>
      <c r="AO72" s="28">
        <v>36671945</v>
      </c>
      <c r="AP72" s="40">
        <v>8789292</v>
      </c>
      <c r="AQ72" s="27">
        <v>8701400</v>
      </c>
      <c r="AR72" s="26">
        <f t="shared" si="11"/>
        <v>54162637</v>
      </c>
      <c r="AS72" s="28">
        <v>43978896</v>
      </c>
      <c r="AT72" s="40">
        <v>8789292</v>
      </c>
      <c r="AU72" s="27">
        <v>8701400</v>
      </c>
      <c r="AV72" s="26">
        <f t="shared" si="12"/>
        <v>61469588</v>
      </c>
      <c r="AW72" s="29">
        <f t="shared" si="13"/>
        <v>436628512</v>
      </c>
      <c r="AX72" s="29">
        <f t="shared" si="13"/>
        <v>93859513</v>
      </c>
      <c r="AY72" s="29">
        <f t="shared" si="13"/>
        <v>92920925</v>
      </c>
      <c r="AZ72" s="29">
        <f t="shared" si="14"/>
        <v>623408950</v>
      </c>
      <c r="BA72" s="30"/>
    </row>
    <row r="73" spans="1:53" ht="20.25">
      <c r="A73" s="21">
        <v>66</v>
      </c>
      <c r="B73" s="21">
        <v>59</v>
      </c>
      <c r="C73" s="22" t="s">
        <v>152</v>
      </c>
      <c r="D73" s="34" t="s">
        <v>153</v>
      </c>
      <c r="E73" s="24">
        <v>24524103</v>
      </c>
      <c r="F73" s="24">
        <v>5255165</v>
      </c>
      <c r="G73" s="24">
        <v>5202613</v>
      </c>
      <c r="H73" s="25">
        <f t="shared" si="15"/>
        <v>34981881</v>
      </c>
      <c r="I73" s="24">
        <v>34509546</v>
      </c>
      <c r="J73" s="24">
        <v>7394903</v>
      </c>
      <c r="K73" s="24">
        <v>7320954</v>
      </c>
      <c r="L73" s="25">
        <f t="shared" si="16"/>
        <v>49225403</v>
      </c>
      <c r="M73" s="24">
        <v>34509546</v>
      </c>
      <c r="N73" s="24">
        <v>7394903</v>
      </c>
      <c r="O73" s="24">
        <v>7320954</v>
      </c>
      <c r="P73" s="25">
        <f t="shared" si="17"/>
        <v>49225403</v>
      </c>
      <c r="Q73" s="24">
        <v>34509546</v>
      </c>
      <c r="R73" s="24">
        <v>7394903</v>
      </c>
      <c r="S73" s="24">
        <v>7320954</v>
      </c>
      <c r="T73" s="25">
        <f t="shared" si="18"/>
        <v>49225403</v>
      </c>
      <c r="U73" s="24">
        <v>34509546</v>
      </c>
      <c r="V73" s="24">
        <v>7394903</v>
      </c>
      <c r="W73" s="24">
        <v>7320954</v>
      </c>
      <c r="X73" s="25">
        <f t="shared" si="19"/>
        <v>49225403</v>
      </c>
      <c r="Y73" s="24">
        <v>34509546</v>
      </c>
      <c r="Z73" s="24">
        <v>7394903</v>
      </c>
      <c r="AA73" s="24">
        <v>7320954</v>
      </c>
      <c r="AB73" s="25">
        <f t="shared" si="20"/>
        <v>49225403</v>
      </c>
      <c r="AC73" s="40">
        <v>34760134</v>
      </c>
      <c r="AD73" s="40">
        <v>7448600</v>
      </c>
      <c r="AE73" s="27">
        <v>7374114</v>
      </c>
      <c r="AF73" s="26">
        <f t="shared" ref="AF73:AF82" si="21">SUM(AC73:AE73)</f>
        <v>49582848</v>
      </c>
      <c r="AG73" s="40">
        <v>34760134</v>
      </c>
      <c r="AH73" s="40">
        <v>7448600</v>
      </c>
      <c r="AI73" s="27">
        <v>7374114</v>
      </c>
      <c r="AJ73" s="26">
        <f t="shared" ref="AJ73:AJ82" si="22">SUM(AG73:AI73)</f>
        <v>49582848</v>
      </c>
      <c r="AK73" s="40">
        <v>34760134</v>
      </c>
      <c r="AL73" s="40">
        <v>7448600</v>
      </c>
      <c r="AM73" s="27">
        <v>7374114</v>
      </c>
      <c r="AN73" s="26">
        <f t="shared" ref="AN73:AN82" si="23">SUM(AK73:AM73)</f>
        <v>49582848</v>
      </c>
      <c r="AO73" s="28">
        <v>30471453</v>
      </c>
      <c r="AP73" s="40">
        <v>7448600</v>
      </c>
      <c r="AQ73" s="27">
        <v>7374114</v>
      </c>
      <c r="AR73" s="26">
        <f t="shared" ref="AR73:AR82" si="24">SUM(AO73:AQ73)</f>
        <v>45294167</v>
      </c>
      <c r="AS73" s="28">
        <v>36542946</v>
      </c>
      <c r="AT73" s="40">
        <v>7448600</v>
      </c>
      <c r="AU73" s="27">
        <v>7374114</v>
      </c>
      <c r="AV73" s="26">
        <f t="shared" ref="AV73:AV82" si="25">SUM(AS73:AU73)</f>
        <v>51365660</v>
      </c>
      <c r="AW73" s="29">
        <f t="shared" ref="AW73:AY82" si="26">E73+I73+M73+Q73+U73+Y73+AC73+AG73+AK73+AO73+AS73</f>
        <v>368366634</v>
      </c>
      <c r="AX73" s="29">
        <f t="shared" si="26"/>
        <v>79472680</v>
      </c>
      <c r="AY73" s="29">
        <f t="shared" si="26"/>
        <v>78677953</v>
      </c>
      <c r="AZ73" s="29">
        <f t="shared" ref="AZ73:AZ82" si="27">SUM(AW73:AY73)</f>
        <v>526517267</v>
      </c>
      <c r="BA73" s="30"/>
    </row>
    <row r="74" spans="1:53" ht="20.25">
      <c r="A74" s="21">
        <v>67</v>
      </c>
      <c r="B74" s="21">
        <v>19</v>
      </c>
      <c r="C74" s="45" t="s">
        <v>154</v>
      </c>
      <c r="D74" s="34" t="s">
        <v>155</v>
      </c>
      <c r="E74" s="24">
        <v>40201868</v>
      </c>
      <c r="F74" s="24">
        <v>8614686</v>
      </c>
      <c r="G74" s="24">
        <v>8528539</v>
      </c>
      <c r="H74" s="25">
        <f t="shared" si="15"/>
        <v>57345093</v>
      </c>
      <c r="I74" s="24">
        <v>56570803</v>
      </c>
      <c r="J74" s="24">
        <v>12122315</v>
      </c>
      <c r="K74" s="24">
        <v>12001092</v>
      </c>
      <c r="L74" s="25">
        <f t="shared" si="16"/>
        <v>80694210</v>
      </c>
      <c r="M74" s="24">
        <v>56570803</v>
      </c>
      <c r="N74" s="24">
        <v>12122315</v>
      </c>
      <c r="O74" s="24">
        <v>12001092</v>
      </c>
      <c r="P74" s="25">
        <f t="shared" si="17"/>
        <v>80694210</v>
      </c>
      <c r="Q74" s="24">
        <v>56570803</v>
      </c>
      <c r="R74" s="24">
        <v>12122315</v>
      </c>
      <c r="S74" s="24">
        <v>12001092</v>
      </c>
      <c r="T74" s="25">
        <f t="shared" si="18"/>
        <v>80694210</v>
      </c>
      <c r="U74" s="24">
        <v>56570803</v>
      </c>
      <c r="V74" s="24">
        <v>12122315</v>
      </c>
      <c r="W74" s="24">
        <v>12001092</v>
      </c>
      <c r="X74" s="25">
        <f t="shared" si="19"/>
        <v>80694210</v>
      </c>
      <c r="Y74" s="24">
        <v>56570803</v>
      </c>
      <c r="Z74" s="24">
        <v>12122315</v>
      </c>
      <c r="AA74" s="24">
        <v>12001092</v>
      </c>
      <c r="AB74" s="25">
        <f t="shared" si="20"/>
        <v>80694210</v>
      </c>
      <c r="AC74" s="40">
        <v>56612568</v>
      </c>
      <c r="AD74" s="40">
        <v>12131265</v>
      </c>
      <c r="AE74" s="27">
        <v>12009952</v>
      </c>
      <c r="AF74" s="26">
        <f t="shared" si="21"/>
        <v>80753785</v>
      </c>
      <c r="AG74" s="40">
        <v>56612568</v>
      </c>
      <c r="AH74" s="40">
        <v>12131265</v>
      </c>
      <c r="AI74" s="27">
        <v>12009952</v>
      </c>
      <c r="AJ74" s="26">
        <f t="shared" si="22"/>
        <v>80753785</v>
      </c>
      <c r="AK74" s="40">
        <v>56612568</v>
      </c>
      <c r="AL74" s="40">
        <v>12131265</v>
      </c>
      <c r="AM74" s="27">
        <v>12009952</v>
      </c>
      <c r="AN74" s="26">
        <f t="shared" si="23"/>
        <v>80753785</v>
      </c>
      <c r="AO74" s="28">
        <v>49392455</v>
      </c>
      <c r="AP74" s="40">
        <v>12131265</v>
      </c>
      <c r="AQ74" s="27">
        <v>12009952</v>
      </c>
      <c r="AR74" s="26">
        <f t="shared" si="24"/>
        <v>73533672</v>
      </c>
      <c r="AS74" s="28">
        <v>59233991</v>
      </c>
      <c r="AT74" s="40">
        <v>12131265</v>
      </c>
      <c r="AU74" s="27">
        <v>12009952</v>
      </c>
      <c r="AV74" s="26">
        <f t="shared" si="25"/>
        <v>83375208</v>
      </c>
      <c r="AW74" s="29">
        <f t="shared" si="26"/>
        <v>601520033</v>
      </c>
      <c r="AX74" s="29">
        <f t="shared" si="26"/>
        <v>129882586</v>
      </c>
      <c r="AY74" s="29">
        <f t="shared" si="26"/>
        <v>128583759</v>
      </c>
      <c r="AZ74" s="29">
        <f t="shared" si="27"/>
        <v>859986378</v>
      </c>
      <c r="BA74" s="30"/>
    </row>
    <row r="75" spans="1:53" ht="20.25">
      <c r="A75" s="21">
        <v>68</v>
      </c>
      <c r="B75" s="36">
        <v>73</v>
      </c>
      <c r="C75" s="46" t="s">
        <v>156</v>
      </c>
      <c r="D75" s="34" t="s">
        <v>157</v>
      </c>
      <c r="E75" s="24">
        <v>15468739</v>
      </c>
      <c r="F75" s="24">
        <v>3314730</v>
      </c>
      <c r="G75" s="24">
        <v>3281582</v>
      </c>
      <c r="H75" s="25">
        <f t="shared" si="15"/>
        <v>22065051</v>
      </c>
      <c r="I75" s="24">
        <v>21767123</v>
      </c>
      <c r="J75" s="24">
        <v>4664384</v>
      </c>
      <c r="K75" s="24">
        <v>4617740</v>
      </c>
      <c r="L75" s="25">
        <f t="shared" si="16"/>
        <v>31049247</v>
      </c>
      <c r="M75" s="24">
        <v>21767123</v>
      </c>
      <c r="N75" s="24">
        <v>4664384</v>
      </c>
      <c r="O75" s="24">
        <v>4617740</v>
      </c>
      <c r="P75" s="25">
        <f t="shared" si="17"/>
        <v>31049247</v>
      </c>
      <c r="Q75" s="24">
        <v>21767123</v>
      </c>
      <c r="R75" s="24">
        <v>4664384</v>
      </c>
      <c r="S75" s="24">
        <v>4617740</v>
      </c>
      <c r="T75" s="25">
        <f t="shared" si="18"/>
        <v>31049247</v>
      </c>
      <c r="U75" s="24">
        <v>21767123</v>
      </c>
      <c r="V75" s="24">
        <v>4664384</v>
      </c>
      <c r="W75" s="24">
        <v>4617740</v>
      </c>
      <c r="X75" s="25">
        <f t="shared" si="19"/>
        <v>31049247</v>
      </c>
      <c r="Y75" s="24">
        <v>21767123</v>
      </c>
      <c r="Z75" s="24">
        <v>4664384</v>
      </c>
      <c r="AA75" s="24">
        <v>4617740</v>
      </c>
      <c r="AB75" s="25">
        <f t="shared" si="20"/>
        <v>31049247</v>
      </c>
      <c r="AC75" s="40">
        <v>21889633</v>
      </c>
      <c r="AD75" s="40">
        <v>4690636</v>
      </c>
      <c r="AE75" s="27">
        <v>4643729</v>
      </c>
      <c r="AF75" s="26">
        <f t="shared" si="21"/>
        <v>31223998</v>
      </c>
      <c r="AG75" s="40">
        <v>21889633</v>
      </c>
      <c r="AH75" s="40">
        <v>4690636</v>
      </c>
      <c r="AI75" s="27">
        <v>4643729</v>
      </c>
      <c r="AJ75" s="26">
        <f t="shared" si="22"/>
        <v>31223998</v>
      </c>
      <c r="AK75" s="40">
        <v>21889633</v>
      </c>
      <c r="AL75" s="40">
        <v>4690636</v>
      </c>
      <c r="AM75" s="27">
        <v>4643729</v>
      </c>
      <c r="AN75" s="26">
        <f t="shared" si="23"/>
        <v>31223998</v>
      </c>
      <c r="AO75" s="28">
        <v>19576037</v>
      </c>
      <c r="AP75" s="40">
        <v>4690636</v>
      </c>
      <c r="AQ75" s="27">
        <v>4643729</v>
      </c>
      <c r="AR75" s="26">
        <f t="shared" si="24"/>
        <v>28910402</v>
      </c>
      <c r="AS75" s="28">
        <v>23476597</v>
      </c>
      <c r="AT75" s="40">
        <v>4690636</v>
      </c>
      <c r="AU75" s="27">
        <v>4643729</v>
      </c>
      <c r="AV75" s="26">
        <f t="shared" si="25"/>
        <v>32810962</v>
      </c>
      <c r="AW75" s="29">
        <f t="shared" si="26"/>
        <v>233025887</v>
      </c>
      <c r="AX75" s="29">
        <f t="shared" si="26"/>
        <v>50089830</v>
      </c>
      <c r="AY75" s="29">
        <f t="shared" si="26"/>
        <v>49588927</v>
      </c>
      <c r="AZ75" s="29">
        <f t="shared" si="27"/>
        <v>332704644</v>
      </c>
      <c r="BA75" s="30"/>
    </row>
    <row r="76" spans="1:53" ht="20.25">
      <c r="A76" s="21">
        <v>69</v>
      </c>
      <c r="B76" s="21">
        <v>38</v>
      </c>
      <c r="C76" s="22" t="s">
        <v>158</v>
      </c>
      <c r="D76" s="34" t="s">
        <v>159</v>
      </c>
      <c r="E76" s="24">
        <v>18000260</v>
      </c>
      <c r="F76" s="24">
        <v>3857199</v>
      </c>
      <c r="G76" s="24">
        <v>3818627</v>
      </c>
      <c r="H76" s="25">
        <f t="shared" si="15"/>
        <v>25676086</v>
      </c>
      <c r="I76" s="24">
        <v>25329399</v>
      </c>
      <c r="J76" s="24">
        <v>5427728</v>
      </c>
      <c r="K76" s="24">
        <v>5373451</v>
      </c>
      <c r="L76" s="25">
        <f t="shared" si="16"/>
        <v>36130578</v>
      </c>
      <c r="M76" s="24">
        <v>25329399</v>
      </c>
      <c r="N76" s="24">
        <v>5427728</v>
      </c>
      <c r="O76" s="24">
        <v>5373451</v>
      </c>
      <c r="P76" s="25">
        <f t="shared" si="17"/>
        <v>36130578</v>
      </c>
      <c r="Q76" s="24">
        <v>25329399</v>
      </c>
      <c r="R76" s="24">
        <v>5427728</v>
      </c>
      <c r="S76" s="24">
        <v>5373451</v>
      </c>
      <c r="T76" s="25">
        <f t="shared" si="18"/>
        <v>36130578</v>
      </c>
      <c r="U76" s="24">
        <v>25329399</v>
      </c>
      <c r="V76" s="24">
        <v>5427728</v>
      </c>
      <c r="W76" s="24">
        <v>5373451</v>
      </c>
      <c r="X76" s="25">
        <f t="shared" si="19"/>
        <v>36130578</v>
      </c>
      <c r="Y76" s="24">
        <v>25329399</v>
      </c>
      <c r="Z76" s="24">
        <v>5427728</v>
      </c>
      <c r="AA76" s="24">
        <v>5373451</v>
      </c>
      <c r="AB76" s="25">
        <f t="shared" si="20"/>
        <v>36130578</v>
      </c>
      <c r="AC76" s="40">
        <v>25352734</v>
      </c>
      <c r="AD76" s="40">
        <v>5432729</v>
      </c>
      <c r="AE76" s="27">
        <v>5378402</v>
      </c>
      <c r="AF76" s="26">
        <f t="shared" si="21"/>
        <v>36163865</v>
      </c>
      <c r="AG76" s="40">
        <v>25352734</v>
      </c>
      <c r="AH76" s="40">
        <v>5432729</v>
      </c>
      <c r="AI76" s="27">
        <v>5378402</v>
      </c>
      <c r="AJ76" s="26">
        <f t="shared" si="22"/>
        <v>36163865</v>
      </c>
      <c r="AK76" s="40">
        <v>25352734</v>
      </c>
      <c r="AL76" s="40">
        <v>5432729</v>
      </c>
      <c r="AM76" s="27">
        <v>5378402</v>
      </c>
      <c r="AN76" s="26">
        <f t="shared" si="23"/>
        <v>36163865</v>
      </c>
      <c r="AO76" s="28">
        <v>21280181</v>
      </c>
      <c r="AP76" s="40">
        <v>5432729</v>
      </c>
      <c r="AQ76" s="27">
        <v>5378402</v>
      </c>
      <c r="AR76" s="26">
        <f t="shared" si="24"/>
        <v>32091312</v>
      </c>
      <c r="AS76" s="28">
        <v>25520295</v>
      </c>
      <c r="AT76" s="40">
        <v>5432729</v>
      </c>
      <c r="AU76" s="27">
        <v>5378402</v>
      </c>
      <c r="AV76" s="26">
        <f t="shared" si="25"/>
        <v>36331426</v>
      </c>
      <c r="AW76" s="29">
        <f t="shared" si="26"/>
        <v>267505933</v>
      </c>
      <c r="AX76" s="29">
        <f t="shared" si="26"/>
        <v>58159484</v>
      </c>
      <c r="AY76" s="29">
        <f t="shared" si="26"/>
        <v>57577892</v>
      </c>
      <c r="AZ76" s="29">
        <f t="shared" si="27"/>
        <v>383243309</v>
      </c>
      <c r="BA76" s="30"/>
    </row>
    <row r="77" spans="1:53" ht="20.25">
      <c r="A77" s="21">
        <v>70</v>
      </c>
      <c r="B77" s="21">
        <v>60</v>
      </c>
      <c r="C77" s="22" t="s">
        <v>160</v>
      </c>
      <c r="D77" s="34" t="s">
        <v>161</v>
      </c>
      <c r="E77" s="24">
        <v>36969053</v>
      </c>
      <c r="F77" s="24">
        <v>7921940</v>
      </c>
      <c r="G77" s="24">
        <v>7842720</v>
      </c>
      <c r="H77" s="25">
        <f t="shared" si="15"/>
        <v>52733713</v>
      </c>
      <c r="I77" s="24">
        <v>52021688</v>
      </c>
      <c r="J77" s="24">
        <v>11147505</v>
      </c>
      <c r="K77" s="24">
        <v>11036030</v>
      </c>
      <c r="L77" s="25">
        <f t="shared" si="16"/>
        <v>74205223</v>
      </c>
      <c r="M77" s="24">
        <v>52021688</v>
      </c>
      <c r="N77" s="24">
        <v>11147505</v>
      </c>
      <c r="O77" s="24">
        <v>11036030</v>
      </c>
      <c r="P77" s="25">
        <f t="shared" si="17"/>
        <v>74205223</v>
      </c>
      <c r="Q77" s="24">
        <v>52021688</v>
      </c>
      <c r="R77" s="24">
        <v>11147505</v>
      </c>
      <c r="S77" s="24">
        <v>11036030</v>
      </c>
      <c r="T77" s="25">
        <f t="shared" si="18"/>
        <v>74205223</v>
      </c>
      <c r="U77" s="24">
        <v>52021688</v>
      </c>
      <c r="V77" s="24">
        <v>11147505</v>
      </c>
      <c r="W77" s="24">
        <v>11036030</v>
      </c>
      <c r="X77" s="25">
        <f t="shared" si="19"/>
        <v>74205223</v>
      </c>
      <c r="Y77" s="24">
        <v>52021688</v>
      </c>
      <c r="Z77" s="24">
        <v>11147505</v>
      </c>
      <c r="AA77" s="24">
        <v>11036030</v>
      </c>
      <c r="AB77" s="25">
        <f t="shared" si="20"/>
        <v>74205223</v>
      </c>
      <c r="AC77" s="40">
        <v>52414694</v>
      </c>
      <c r="AD77" s="40">
        <v>11231720</v>
      </c>
      <c r="AE77" s="27">
        <v>11119403</v>
      </c>
      <c r="AF77" s="26">
        <f t="shared" si="21"/>
        <v>74765817</v>
      </c>
      <c r="AG77" s="40">
        <v>52414694</v>
      </c>
      <c r="AH77" s="40">
        <v>11231720</v>
      </c>
      <c r="AI77" s="27">
        <v>11119403</v>
      </c>
      <c r="AJ77" s="26">
        <f t="shared" si="22"/>
        <v>74765817</v>
      </c>
      <c r="AK77" s="40">
        <v>52414694</v>
      </c>
      <c r="AL77" s="40">
        <v>11231720</v>
      </c>
      <c r="AM77" s="27">
        <v>11119403</v>
      </c>
      <c r="AN77" s="26">
        <f t="shared" si="23"/>
        <v>74765817</v>
      </c>
      <c r="AO77" s="28">
        <v>45147085</v>
      </c>
      <c r="AP77" s="40">
        <v>11231720</v>
      </c>
      <c r="AQ77" s="27">
        <v>11119403</v>
      </c>
      <c r="AR77" s="26">
        <f t="shared" si="24"/>
        <v>67498208</v>
      </c>
      <c r="AS77" s="28">
        <v>54142723</v>
      </c>
      <c r="AT77" s="40">
        <v>11231720</v>
      </c>
      <c r="AU77" s="27">
        <v>11119403</v>
      </c>
      <c r="AV77" s="26">
        <f t="shared" si="25"/>
        <v>76493846</v>
      </c>
      <c r="AW77" s="29">
        <f t="shared" si="26"/>
        <v>553611383</v>
      </c>
      <c r="AX77" s="29">
        <f t="shared" si="26"/>
        <v>119818065</v>
      </c>
      <c r="AY77" s="29">
        <f t="shared" si="26"/>
        <v>118619885</v>
      </c>
      <c r="AZ77" s="29">
        <f t="shared" si="27"/>
        <v>792049333</v>
      </c>
      <c r="BA77" s="30"/>
    </row>
    <row r="78" spans="1:53" ht="20.25">
      <c r="A78" s="21">
        <v>71</v>
      </c>
      <c r="B78" s="21">
        <v>29</v>
      </c>
      <c r="C78" s="22" t="s">
        <v>162</v>
      </c>
      <c r="D78" s="34" t="s">
        <v>163</v>
      </c>
      <c r="E78" s="24">
        <v>66337144</v>
      </c>
      <c r="F78" s="24">
        <v>14215102</v>
      </c>
      <c r="G78" s="24">
        <v>14072951</v>
      </c>
      <c r="H78" s="25">
        <f t="shared" si="15"/>
        <v>94625197</v>
      </c>
      <c r="I78" s="24">
        <v>93347541</v>
      </c>
      <c r="J78" s="24">
        <v>20003044</v>
      </c>
      <c r="K78" s="24">
        <v>19803015</v>
      </c>
      <c r="L78" s="25">
        <f t="shared" si="16"/>
        <v>133153600</v>
      </c>
      <c r="M78" s="24">
        <v>93347541</v>
      </c>
      <c r="N78" s="24">
        <v>20003044</v>
      </c>
      <c r="O78" s="24">
        <v>19803015</v>
      </c>
      <c r="P78" s="25">
        <f t="shared" si="17"/>
        <v>133153600</v>
      </c>
      <c r="Q78" s="24">
        <v>93347541</v>
      </c>
      <c r="R78" s="24">
        <v>20003044</v>
      </c>
      <c r="S78" s="24">
        <v>19803015</v>
      </c>
      <c r="T78" s="25">
        <f t="shared" si="18"/>
        <v>133153600</v>
      </c>
      <c r="U78" s="24">
        <v>93347541</v>
      </c>
      <c r="V78" s="24">
        <v>20003044</v>
      </c>
      <c r="W78" s="24">
        <v>19803015</v>
      </c>
      <c r="X78" s="25">
        <f t="shared" si="19"/>
        <v>133153600</v>
      </c>
      <c r="Y78" s="24">
        <v>93347541</v>
      </c>
      <c r="Z78" s="24">
        <v>20003044</v>
      </c>
      <c r="AA78" s="24">
        <v>19803015</v>
      </c>
      <c r="AB78" s="25">
        <f t="shared" si="20"/>
        <v>133153600</v>
      </c>
      <c r="AC78" s="40">
        <v>93807956</v>
      </c>
      <c r="AD78" s="40">
        <v>20101705</v>
      </c>
      <c r="AE78" s="27">
        <v>19900688</v>
      </c>
      <c r="AF78" s="26">
        <f t="shared" si="21"/>
        <v>133810349</v>
      </c>
      <c r="AG78" s="40">
        <v>93807956</v>
      </c>
      <c r="AH78" s="40">
        <v>20101705</v>
      </c>
      <c r="AI78" s="27">
        <v>19900688</v>
      </c>
      <c r="AJ78" s="26">
        <f t="shared" si="22"/>
        <v>133810349</v>
      </c>
      <c r="AK78" s="40">
        <v>93807956</v>
      </c>
      <c r="AL78" s="40">
        <v>20101705</v>
      </c>
      <c r="AM78" s="27">
        <v>19900688</v>
      </c>
      <c r="AN78" s="26">
        <f t="shared" si="23"/>
        <v>133810349</v>
      </c>
      <c r="AO78" s="28">
        <v>83135969</v>
      </c>
      <c r="AP78" s="40">
        <v>20101705</v>
      </c>
      <c r="AQ78" s="27">
        <v>19900688</v>
      </c>
      <c r="AR78" s="26">
        <f t="shared" si="24"/>
        <v>123138362</v>
      </c>
      <c r="AS78" s="28">
        <v>99700961</v>
      </c>
      <c r="AT78" s="40">
        <v>20101705</v>
      </c>
      <c r="AU78" s="27">
        <v>19900688</v>
      </c>
      <c r="AV78" s="26">
        <f t="shared" si="25"/>
        <v>139703354</v>
      </c>
      <c r="AW78" s="29">
        <f t="shared" si="26"/>
        <v>997335647</v>
      </c>
      <c r="AX78" s="29">
        <f t="shared" si="26"/>
        <v>214738847</v>
      </c>
      <c r="AY78" s="29">
        <f t="shared" si="26"/>
        <v>212591466</v>
      </c>
      <c r="AZ78" s="29">
        <f t="shared" si="27"/>
        <v>1424665960</v>
      </c>
      <c r="BA78" s="30"/>
    </row>
    <row r="79" spans="1:53" ht="20.25">
      <c r="A79" s="21">
        <v>72</v>
      </c>
      <c r="B79" s="21">
        <v>48</v>
      </c>
      <c r="C79" s="22" t="s">
        <v>164</v>
      </c>
      <c r="D79" s="34" t="s">
        <v>165</v>
      </c>
      <c r="E79" s="24">
        <v>31614443</v>
      </c>
      <c r="F79" s="24">
        <v>6774524</v>
      </c>
      <c r="G79" s="24">
        <v>6706778</v>
      </c>
      <c r="H79" s="25">
        <f t="shared" si="15"/>
        <v>45095745</v>
      </c>
      <c r="I79" s="24">
        <v>44486850</v>
      </c>
      <c r="J79" s="24">
        <v>9532896</v>
      </c>
      <c r="K79" s="24">
        <v>9437568</v>
      </c>
      <c r="L79" s="25">
        <f t="shared" si="16"/>
        <v>63457314</v>
      </c>
      <c r="M79" s="24">
        <v>44486850</v>
      </c>
      <c r="N79" s="24">
        <v>9532896</v>
      </c>
      <c r="O79" s="24">
        <v>9437568</v>
      </c>
      <c r="P79" s="25">
        <f t="shared" si="17"/>
        <v>63457314</v>
      </c>
      <c r="Q79" s="24">
        <v>44486850</v>
      </c>
      <c r="R79" s="24">
        <v>9532896</v>
      </c>
      <c r="S79" s="24">
        <v>9437568</v>
      </c>
      <c r="T79" s="25">
        <f t="shared" si="18"/>
        <v>63457314</v>
      </c>
      <c r="U79" s="24">
        <v>44486850</v>
      </c>
      <c r="V79" s="24">
        <v>9532896</v>
      </c>
      <c r="W79" s="24">
        <v>9437568</v>
      </c>
      <c r="X79" s="25">
        <f t="shared" si="19"/>
        <v>63457314</v>
      </c>
      <c r="Y79" s="24">
        <v>44486850</v>
      </c>
      <c r="Z79" s="24">
        <v>9532896</v>
      </c>
      <c r="AA79" s="24">
        <v>9437568</v>
      </c>
      <c r="AB79" s="25">
        <f t="shared" si="20"/>
        <v>63457314</v>
      </c>
      <c r="AC79" s="40">
        <v>44318876</v>
      </c>
      <c r="AD79" s="40">
        <v>9496902</v>
      </c>
      <c r="AE79" s="27">
        <v>9401933</v>
      </c>
      <c r="AF79" s="26">
        <f t="shared" si="21"/>
        <v>63217711</v>
      </c>
      <c r="AG79" s="40">
        <v>44318876</v>
      </c>
      <c r="AH79" s="40">
        <v>9496902</v>
      </c>
      <c r="AI79" s="27">
        <v>9401933</v>
      </c>
      <c r="AJ79" s="26">
        <f t="shared" si="22"/>
        <v>63217711</v>
      </c>
      <c r="AK79" s="40">
        <v>44318876</v>
      </c>
      <c r="AL79" s="40">
        <v>9496902</v>
      </c>
      <c r="AM79" s="27">
        <v>9401933</v>
      </c>
      <c r="AN79" s="26">
        <f t="shared" si="23"/>
        <v>63217711</v>
      </c>
      <c r="AO79" s="28">
        <v>36464755</v>
      </c>
      <c r="AP79" s="40">
        <v>9496902</v>
      </c>
      <c r="AQ79" s="27">
        <v>9401933</v>
      </c>
      <c r="AR79" s="26">
        <f t="shared" si="24"/>
        <v>55363590</v>
      </c>
      <c r="AS79" s="28">
        <v>43730424</v>
      </c>
      <c r="AT79" s="40">
        <v>9496902</v>
      </c>
      <c r="AU79" s="27">
        <v>9401933</v>
      </c>
      <c r="AV79" s="26">
        <f t="shared" si="25"/>
        <v>62629259</v>
      </c>
      <c r="AW79" s="29">
        <f t="shared" si="26"/>
        <v>467200500</v>
      </c>
      <c r="AX79" s="29">
        <f t="shared" si="26"/>
        <v>101923514</v>
      </c>
      <c r="AY79" s="29">
        <f t="shared" si="26"/>
        <v>100904283</v>
      </c>
      <c r="AZ79" s="29">
        <f t="shared" si="27"/>
        <v>670028297</v>
      </c>
      <c r="BA79" s="30"/>
    </row>
    <row r="80" spans="1:53" ht="20.25">
      <c r="A80" s="21">
        <v>73</v>
      </c>
      <c r="B80" s="21">
        <v>33</v>
      </c>
      <c r="C80" s="22" t="s">
        <v>166</v>
      </c>
      <c r="D80" s="34" t="s">
        <v>167</v>
      </c>
      <c r="E80" s="24">
        <v>37360357</v>
      </c>
      <c r="F80" s="24">
        <v>8005791</v>
      </c>
      <c r="G80" s="24">
        <v>7925733</v>
      </c>
      <c r="H80" s="25">
        <f t="shared" si="15"/>
        <v>53291881</v>
      </c>
      <c r="I80" s="24">
        <v>52572319</v>
      </c>
      <c r="J80" s="24">
        <v>11265497</v>
      </c>
      <c r="K80" s="24">
        <v>11152842</v>
      </c>
      <c r="L80" s="25">
        <f t="shared" si="16"/>
        <v>74990658</v>
      </c>
      <c r="M80" s="24">
        <v>52572319</v>
      </c>
      <c r="N80" s="24">
        <v>11265497</v>
      </c>
      <c r="O80" s="24">
        <v>11152842</v>
      </c>
      <c r="P80" s="25">
        <f t="shared" si="17"/>
        <v>74990658</v>
      </c>
      <c r="Q80" s="24">
        <v>52572319</v>
      </c>
      <c r="R80" s="24">
        <v>11265497</v>
      </c>
      <c r="S80" s="24">
        <v>11152842</v>
      </c>
      <c r="T80" s="25">
        <f t="shared" si="18"/>
        <v>74990658</v>
      </c>
      <c r="U80" s="24">
        <v>52572319</v>
      </c>
      <c r="V80" s="24">
        <v>11265497</v>
      </c>
      <c r="W80" s="24">
        <v>11152842</v>
      </c>
      <c r="X80" s="25">
        <f t="shared" si="19"/>
        <v>74990658</v>
      </c>
      <c r="Y80" s="24">
        <v>52572319</v>
      </c>
      <c r="Z80" s="24">
        <v>11265497</v>
      </c>
      <c r="AA80" s="24">
        <v>11152842</v>
      </c>
      <c r="AB80" s="25">
        <f t="shared" si="20"/>
        <v>74990658</v>
      </c>
      <c r="AC80" s="40">
        <v>52872781</v>
      </c>
      <c r="AD80" s="40">
        <v>11329882</v>
      </c>
      <c r="AE80" s="27">
        <v>11216583</v>
      </c>
      <c r="AF80" s="26">
        <f t="shared" si="21"/>
        <v>75419246</v>
      </c>
      <c r="AG80" s="40">
        <v>52872781</v>
      </c>
      <c r="AH80" s="40">
        <v>11329882</v>
      </c>
      <c r="AI80" s="27">
        <v>11216583</v>
      </c>
      <c r="AJ80" s="26">
        <f t="shared" si="22"/>
        <v>75419246</v>
      </c>
      <c r="AK80" s="40">
        <v>52872781</v>
      </c>
      <c r="AL80" s="40">
        <v>11329882</v>
      </c>
      <c r="AM80" s="27">
        <v>11216583</v>
      </c>
      <c r="AN80" s="26">
        <f t="shared" si="23"/>
        <v>75419246</v>
      </c>
      <c r="AO80" s="28">
        <v>45186880</v>
      </c>
      <c r="AP80" s="40">
        <v>11329882</v>
      </c>
      <c r="AQ80" s="27">
        <v>11216583</v>
      </c>
      <c r="AR80" s="26">
        <f t="shared" si="24"/>
        <v>67733345</v>
      </c>
      <c r="AS80" s="28">
        <v>54190448</v>
      </c>
      <c r="AT80" s="40">
        <v>11329882</v>
      </c>
      <c r="AU80" s="27">
        <v>11216583</v>
      </c>
      <c r="AV80" s="26">
        <f t="shared" si="25"/>
        <v>76736913</v>
      </c>
      <c r="AW80" s="29">
        <f t="shared" si="26"/>
        <v>558217623</v>
      </c>
      <c r="AX80" s="29">
        <f t="shared" si="26"/>
        <v>120982686</v>
      </c>
      <c r="AY80" s="29">
        <f t="shared" si="26"/>
        <v>119772858</v>
      </c>
      <c r="AZ80" s="29">
        <f t="shared" si="27"/>
        <v>798973167</v>
      </c>
      <c r="BA80" s="30"/>
    </row>
    <row r="81" spans="1:53" ht="20.25">
      <c r="A81" s="21">
        <v>74</v>
      </c>
      <c r="B81" s="21">
        <v>28</v>
      </c>
      <c r="C81" s="22" t="s">
        <v>168</v>
      </c>
      <c r="D81" s="34" t="s">
        <v>169</v>
      </c>
      <c r="E81" s="24">
        <v>44255983</v>
      </c>
      <c r="F81" s="24">
        <v>9483425</v>
      </c>
      <c r="G81" s="24">
        <v>9388590</v>
      </c>
      <c r="H81" s="25">
        <f t="shared" si="15"/>
        <v>63127998</v>
      </c>
      <c r="I81" s="24">
        <v>62275623</v>
      </c>
      <c r="J81" s="24">
        <v>13344777</v>
      </c>
      <c r="K81" s="24">
        <v>13211330</v>
      </c>
      <c r="L81" s="25">
        <f t="shared" si="16"/>
        <v>88831730</v>
      </c>
      <c r="M81" s="24">
        <v>62275623</v>
      </c>
      <c r="N81" s="24">
        <v>13344777</v>
      </c>
      <c r="O81" s="24">
        <v>13211330</v>
      </c>
      <c r="P81" s="25">
        <f t="shared" si="17"/>
        <v>88831730</v>
      </c>
      <c r="Q81" s="24">
        <v>62275623</v>
      </c>
      <c r="R81" s="24">
        <v>13344777</v>
      </c>
      <c r="S81" s="24">
        <v>13211330</v>
      </c>
      <c r="T81" s="25">
        <f t="shared" si="18"/>
        <v>88831730</v>
      </c>
      <c r="U81" s="24">
        <v>62275623</v>
      </c>
      <c r="V81" s="24">
        <v>13344777</v>
      </c>
      <c r="W81" s="24">
        <v>13211330</v>
      </c>
      <c r="X81" s="25">
        <f t="shared" si="19"/>
        <v>88831730</v>
      </c>
      <c r="Y81" s="24">
        <v>62275623</v>
      </c>
      <c r="Z81" s="24">
        <v>13344777</v>
      </c>
      <c r="AA81" s="24">
        <v>13211330</v>
      </c>
      <c r="AB81" s="25">
        <f t="shared" si="20"/>
        <v>88831730</v>
      </c>
      <c r="AC81" s="40">
        <v>62136973</v>
      </c>
      <c r="AD81" s="40">
        <v>13315066</v>
      </c>
      <c r="AE81" s="27">
        <v>13181915</v>
      </c>
      <c r="AF81" s="26">
        <f t="shared" si="21"/>
        <v>88633954</v>
      </c>
      <c r="AG81" s="40">
        <v>62136973</v>
      </c>
      <c r="AH81" s="40">
        <v>13315066</v>
      </c>
      <c r="AI81" s="27">
        <v>13181915</v>
      </c>
      <c r="AJ81" s="26">
        <f t="shared" si="22"/>
        <v>88633954</v>
      </c>
      <c r="AK81" s="40">
        <v>62136973</v>
      </c>
      <c r="AL81" s="40">
        <v>13315066</v>
      </c>
      <c r="AM81" s="27">
        <v>13181915</v>
      </c>
      <c r="AN81" s="26">
        <f t="shared" si="23"/>
        <v>88633954</v>
      </c>
      <c r="AO81" s="28">
        <v>42328876</v>
      </c>
      <c r="AP81" s="40">
        <v>13315066</v>
      </c>
      <c r="AQ81" s="27">
        <v>13181915</v>
      </c>
      <c r="AR81" s="26">
        <f t="shared" si="24"/>
        <v>68825857</v>
      </c>
      <c r="AS81" s="28">
        <v>50762981</v>
      </c>
      <c r="AT81" s="40">
        <v>13315066</v>
      </c>
      <c r="AU81" s="27">
        <v>13181915</v>
      </c>
      <c r="AV81" s="26">
        <f t="shared" si="25"/>
        <v>77259962</v>
      </c>
      <c r="AW81" s="29">
        <f t="shared" si="26"/>
        <v>635136874</v>
      </c>
      <c r="AX81" s="29">
        <f t="shared" si="26"/>
        <v>142782640</v>
      </c>
      <c r="AY81" s="29">
        <f t="shared" si="26"/>
        <v>141354815</v>
      </c>
      <c r="AZ81" s="29">
        <f t="shared" si="27"/>
        <v>919274329</v>
      </c>
      <c r="BA81" s="30"/>
    </row>
    <row r="82" spans="1:53" ht="20.25">
      <c r="A82" s="21">
        <v>75</v>
      </c>
      <c r="B82" s="21">
        <v>43</v>
      </c>
      <c r="C82" s="22" t="s">
        <v>170</v>
      </c>
      <c r="D82" s="34" t="s">
        <v>171</v>
      </c>
      <c r="E82" s="24">
        <v>32494680</v>
      </c>
      <c r="F82" s="24">
        <v>6963146</v>
      </c>
      <c r="G82" s="24">
        <v>6893514</v>
      </c>
      <c r="H82" s="25">
        <f t="shared" si="15"/>
        <v>46351340</v>
      </c>
      <c r="I82" s="24">
        <v>45725491</v>
      </c>
      <c r="J82" s="24">
        <v>9798320</v>
      </c>
      <c r="K82" s="24">
        <v>9700337</v>
      </c>
      <c r="L82" s="25">
        <f t="shared" si="16"/>
        <v>65224148</v>
      </c>
      <c r="M82" s="24">
        <v>45725491</v>
      </c>
      <c r="N82" s="24">
        <v>9798320</v>
      </c>
      <c r="O82" s="24">
        <v>9700337</v>
      </c>
      <c r="P82" s="25">
        <f t="shared" si="17"/>
        <v>65224148</v>
      </c>
      <c r="Q82" s="24">
        <v>45725491</v>
      </c>
      <c r="R82" s="24">
        <v>9798320</v>
      </c>
      <c r="S82" s="24">
        <v>9700337</v>
      </c>
      <c r="T82" s="25">
        <f t="shared" si="18"/>
        <v>65224148</v>
      </c>
      <c r="U82" s="24">
        <v>45725491</v>
      </c>
      <c r="V82" s="24">
        <v>9798320</v>
      </c>
      <c r="W82" s="24">
        <v>9700337</v>
      </c>
      <c r="X82" s="25">
        <f t="shared" si="19"/>
        <v>65224148</v>
      </c>
      <c r="Y82" s="24">
        <v>45725491</v>
      </c>
      <c r="Z82" s="24">
        <v>9798320</v>
      </c>
      <c r="AA82" s="24">
        <v>9700337</v>
      </c>
      <c r="AB82" s="25">
        <f t="shared" si="20"/>
        <v>65224148</v>
      </c>
      <c r="AC82" s="40">
        <v>45387225</v>
      </c>
      <c r="AD82" s="40">
        <v>9725834</v>
      </c>
      <c r="AE82" s="27">
        <v>9628576</v>
      </c>
      <c r="AF82" s="26">
        <f t="shared" si="21"/>
        <v>64741635</v>
      </c>
      <c r="AG82" s="40">
        <v>45387225</v>
      </c>
      <c r="AH82" s="40">
        <v>9725834</v>
      </c>
      <c r="AI82" s="27">
        <v>9628576</v>
      </c>
      <c r="AJ82" s="26">
        <f t="shared" si="22"/>
        <v>64741635</v>
      </c>
      <c r="AK82" s="40">
        <v>45387225</v>
      </c>
      <c r="AL82" s="40">
        <v>9725834</v>
      </c>
      <c r="AM82" s="27">
        <v>9628576</v>
      </c>
      <c r="AN82" s="26">
        <f t="shared" si="23"/>
        <v>64741635</v>
      </c>
      <c r="AO82" s="28">
        <v>30428731</v>
      </c>
      <c r="AP82" s="40">
        <v>9725834</v>
      </c>
      <c r="AQ82" s="27">
        <v>9628576</v>
      </c>
      <c r="AR82" s="26">
        <f t="shared" si="24"/>
        <v>49783141</v>
      </c>
      <c r="AS82" s="28">
        <v>36491714</v>
      </c>
      <c r="AT82" s="40">
        <v>9725834</v>
      </c>
      <c r="AU82" s="27">
        <v>9628576</v>
      </c>
      <c r="AV82" s="26">
        <f t="shared" si="25"/>
        <v>55846124</v>
      </c>
      <c r="AW82" s="29">
        <f t="shared" si="26"/>
        <v>464204255</v>
      </c>
      <c r="AX82" s="29">
        <f t="shared" si="26"/>
        <v>104583916</v>
      </c>
      <c r="AY82" s="29">
        <f t="shared" si="26"/>
        <v>103538079</v>
      </c>
      <c r="AZ82" s="29">
        <f t="shared" si="27"/>
        <v>672326250</v>
      </c>
      <c r="BA82" s="30"/>
    </row>
    <row r="83" spans="1:53" ht="27.75" customHeight="1">
      <c r="A83" s="47"/>
      <c r="B83" s="47"/>
      <c r="C83" s="48" t="s">
        <v>172</v>
      </c>
      <c r="D83" s="48"/>
      <c r="E83" s="25">
        <f>SUM(E8:E82)</f>
        <v>2566334400</v>
      </c>
      <c r="F83" s="25">
        <f t="shared" ref="F83:AV83" si="28">SUM(F8:F82)</f>
        <v>549928800</v>
      </c>
      <c r="G83" s="25">
        <f t="shared" si="28"/>
        <v>544429500</v>
      </c>
      <c r="H83" s="25">
        <f t="shared" si="28"/>
        <v>3660692700</v>
      </c>
      <c r="I83" s="25">
        <f t="shared" si="28"/>
        <v>3611265000</v>
      </c>
      <c r="J83" s="25">
        <f t="shared" si="28"/>
        <v>773842500</v>
      </c>
      <c r="K83" s="25">
        <f t="shared" si="28"/>
        <v>766104100</v>
      </c>
      <c r="L83" s="25">
        <f t="shared" si="28"/>
        <v>5151211600</v>
      </c>
      <c r="M83" s="25">
        <f t="shared" si="28"/>
        <v>3611265000</v>
      </c>
      <c r="N83" s="25">
        <f t="shared" si="28"/>
        <v>773842500</v>
      </c>
      <c r="O83" s="25">
        <f t="shared" si="28"/>
        <v>766104100</v>
      </c>
      <c r="P83" s="25">
        <f t="shared" si="28"/>
        <v>5151211600</v>
      </c>
      <c r="Q83" s="25">
        <f t="shared" si="28"/>
        <v>3611265000</v>
      </c>
      <c r="R83" s="25">
        <f t="shared" si="28"/>
        <v>773842500</v>
      </c>
      <c r="S83" s="25">
        <f t="shared" si="28"/>
        <v>766104100</v>
      </c>
      <c r="T83" s="25">
        <f t="shared" si="28"/>
        <v>5151211600</v>
      </c>
      <c r="U83" s="25">
        <f t="shared" si="28"/>
        <v>3611265000</v>
      </c>
      <c r="V83" s="25">
        <f t="shared" si="28"/>
        <v>773842500</v>
      </c>
      <c r="W83" s="25">
        <f t="shared" si="28"/>
        <v>766104100</v>
      </c>
      <c r="X83" s="25">
        <f t="shared" si="28"/>
        <v>5151211600</v>
      </c>
      <c r="Y83" s="25">
        <f t="shared" si="28"/>
        <v>3611265000</v>
      </c>
      <c r="Z83" s="25">
        <f t="shared" si="28"/>
        <v>773842500</v>
      </c>
      <c r="AA83" s="25">
        <f t="shared" si="28"/>
        <v>766104100</v>
      </c>
      <c r="AB83" s="25">
        <f t="shared" si="28"/>
        <v>5151211600</v>
      </c>
      <c r="AC83" s="25">
        <f t="shared" si="28"/>
        <v>3611265000</v>
      </c>
      <c r="AD83" s="25">
        <f t="shared" si="28"/>
        <v>773842500</v>
      </c>
      <c r="AE83" s="25">
        <f t="shared" si="28"/>
        <v>766104100</v>
      </c>
      <c r="AF83" s="25">
        <f t="shared" si="28"/>
        <v>5151211600</v>
      </c>
      <c r="AG83" s="25">
        <f t="shared" si="28"/>
        <v>3611265000</v>
      </c>
      <c r="AH83" s="25">
        <f t="shared" si="28"/>
        <v>773842500</v>
      </c>
      <c r="AI83" s="25">
        <f t="shared" si="28"/>
        <v>766104100</v>
      </c>
      <c r="AJ83" s="25">
        <f t="shared" si="28"/>
        <v>5151211600</v>
      </c>
      <c r="AK83" s="25">
        <f t="shared" si="28"/>
        <v>3611265000</v>
      </c>
      <c r="AL83" s="25">
        <f t="shared" si="28"/>
        <v>773842500</v>
      </c>
      <c r="AM83" s="25">
        <f t="shared" si="28"/>
        <v>766104100</v>
      </c>
      <c r="AN83" s="25">
        <f t="shared" si="28"/>
        <v>5151211600</v>
      </c>
      <c r="AO83" s="25">
        <f t="shared" si="28"/>
        <v>3011265000</v>
      </c>
      <c r="AP83" s="25">
        <f t="shared" si="28"/>
        <v>773842500</v>
      </c>
      <c r="AQ83" s="25">
        <f t="shared" si="28"/>
        <v>766104100</v>
      </c>
      <c r="AR83" s="25">
        <f t="shared" si="28"/>
        <v>4551211600</v>
      </c>
      <c r="AS83" s="25">
        <f t="shared" si="28"/>
        <v>3611265000</v>
      </c>
      <c r="AT83" s="25">
        <f t="shared" si="28"/>
        <v>773842500</v>
      </c>
      <c r="AU83" s="25">
        <f t="shared" si="28"/>
        <v>766104100</v>
      </c>
      <c r="AV83" s="25">
        <f t="shared" si="28"/>
        <v>5151211600</v>
      </c>
      <c r="AW83" s="49">
        <f>SUM(AW8:AW82)</f>
        <v>38078984400</v>
      </c>
      <c r="AX83" s="49">
        <f t="shared" ref="AX83:AZ83" si="29">SUM(AX8:AX82)</f>
        <v>8288353800</v>
      </c>
      <c r="AY83" s="49">
        <f t="shared" si="29"/>
        <v>8205470500</v>
      </c>
      <c r="AZ83" s="49">
        <f t="shared" si="29"/>
        <v>54572808700</v>
      </c>
      <c r="BA83" s="50"/>
    </row>
    <row r="84" spans="1:53" s="57" customFormat="1" ht="40.5">
      <c r="A84" s="53">
        <v>76</v>
      </c>
      <c r="B84" s="53"/>
      <c r="C84" s="54"/>
      <c r="D84" s="54" t="s">
        <v>173</v>
      </c>
      <c r="E84" s="55">
        <v>3855600</v>
      </c>
      <c r="F84" s="55">
        <v>826200</v>
      </c>
      <c r="G84" s="55">
        <v>826200</v>
      </c>
      <c r="H84" s="55">
        <f>SUM(E84:G84)</f>
        <v>5508000</v>
      </c>
      <c r="I84" s="55">
        <v>5425000</v>
      </c>
      <c r="J84" s="55">
        <v>1162500</v>
      </c>
      <c r="K84" s="55">
        <v>1162500</v>
      </c>
      <c r="L84" s="55">
        <f>SUM(I84:K84)</f>
        <v>7750000</v>
      </c>
      <c r="M84" s="55">
        <v>5425000</v>
      </c>
      <c r="N84" s="55">
        <v>1162500</v>
      </c>
      <c r="O84" s="55">
        <v>1162500</v>
      </c>
      <c r="P84" s="55">
        <f>SUM(M84:O84)</f>
        <v>7750000</v>
      </c>
      <c r="Q84" s="55">
        <v>5425000</v>
      </c>
      <c r="R84" s="55">
        <v>1162500</v>
      </c>
      <c r="S84" s="55">
        <v>1162500</v>
      </c>
      <c r="T84" s="55">
        <f>SUM(Q84:S84)</f>
        <v>7750000</v>
      </c>
      <c r="U84" s="55">
        <v>5425000</v>
      </c>
      <c r="V84" s="55">
        <v>1162500</v>
      </c>
      <c r="W84" s="55">
        <v>1162500</v>
      </c>
      <c r="X84" s="55">
        <f>SUM(U84:W84)</f>
        <v>7750000</v>
      </c>
      <c r="Y84" s="55">
        <v>5425000</v>
      </c>
      <c r="Z84" s="55">
        <v>1162500</v>
      </c>
      <c r="AA84" s="55">
        <v>1162500</v>
      </c>
      <c r="AB84" s="55">
        <f>SUM(Y84:AA84)</f>
        <v>7750000</v>
      </c>
      <c r="AC84" s="55">
        <v>5425000</v>
      </c>
      <c r="AD84" s="55">
        <v>1162500</v>
      </c>
      <c r="AE84" s="55">
        <v>1162500</v>
      </c>
      <c r="AF84" s="55">
        <f>SUM(AC84:AE84)</f>
        <v>7750000</v>
      </c>
      <c r="AG84" s="55">
        <v>5425000</v>
      </c>
      <c r="AH84" s="55">
        <v>1162500</v>
      </c>
      <c r="AI84" s="55">
        <v>1162500</v>
      </c>
      <c r="AJ84" s="55">
        <v>7750000</v>
      </c>
      <c r="AK84" s="55">
        <v>5425000</v>
      </c>
      <c r="AL84" s="55">
        <v>1162500</v>
      </c>
      <c r="AM84" s="55">
        <v>1162500</v>
      </c>
      <c r="AN84" s="55">
        <v>7750000</v>
      </c>
      <c r="AO84" s="55">
        <v>5425000</v>
      </c>
      <c r="AP84" s="55">
        <v>1162500</v>
      </c>
      <c r="AQ84" s="55">
        <v>1162500</v>
      </c>
      <c r="AR84" s="55">
        <v>7750000</v>
      </c>
      <c r="AS84" s="55">
        <v>5425000</v>
      </c>
      <c r="AT84" s="55">
        <v>1162500</v>
      </c>
      <c r="AU84" s="55">
        <v>1162500</v>
      </c>
      <c r="AV84" s="55">
        <v>7750000</v>
      </c>
      <c r="AW84" s="55">
        <f>E84+(AS84*10)</f>
        <v>58105600</v>
      </c>
      <c r="AX84" s="55">
        <f>F84+(AT84*10)</f>
        <v>12451200</v>
      </c>
      <c r="AY84" s="55">
        <f>G84+(AU84*10)</f>
        <v>12451200</v>
      </c>
      <c r="AZ84" s="55">
        <f>SUM(AW84:AY84)</f>
        <v>83008000</v>
      </c>
      <c r="BA84" s="56"/>
    </row>
    <row r="85" spans="1:53" s="57" customFormat="1" ht="55.5" customHeight="1">
      <c r="A85" s="53">
        <v>77</v>
      </c>
      <c r="B85" s="53"/>
      <c r="C85" s="54"/>
      <c r="D85" s="54" t="s">
        <v>174</v>
      </c>
      <c r="E85" s="55"/>
      <c r="F85" s="55"/>
      <c r="G85" s="55">
        <v>5499300</v>
      </c>
      <c r="H85" s="55">
        <f t="shared" ref="H85" si="30">SUM(E85:G85)</f>
        <v>5499300</v>
      </c>
      <c r="I85" s="55"/>
      <c r="J85" s="55"/>
      <c r="K85" s="55">
        <v>7738400</v>
      </c>
      <c r="L85" s="55">
        <f t="shared" ref="L85" si="31">SUM(I85:K85)</f>
        <v>7738400</v>
      </c>
      <c r="M85" s="55"/>
      <c r="N85" s="55"/>
      <c r="O85" s="55">
        <v>7738400</v>
      </c>
      <c r="P85" s="55">
        <f t="shared" ref="P85" si="32">SUM(M85:O85)</f>
        <v>7738400</v>
      </c>
      <c r="Q85" s="55"/>
      <c r="R85" s="55"/>
      <c r="S85" s="55">
        <v>7738400</v>
      </c>
      <c r="T85" s="55">
        <f t="shared" ref="T85" si="33">SUM(Q85:S85)</f>
        <v>7738400</v>
      </c>
      <c r="U85" s="55"/>
      <c r="V85" s="55"/>
      <c r="W85" s="55">
        <v>7738400</v>
      </c>
      <c r="X85" s="55">
        <f t="shared" ref="X85" si="34">SUM(U85:W85)</f>
        <v>7738400</v>
      </c>
      <c r="Y85" s="55"/>
      <c r="Z85" s="55"/>
      <c r="AA85" s="55">
        <v>7738400</v>
      </c>
      <c r="AB85" s="55">
        <f t="shared" ref="AB85" si="35">SUM(Y85:AA85)</f>
        <v>7738400</v>
      </c>
      <c r="AC85" s="55"/>
      <c r="AD85" s="55"/>
      <c r="AE85" s="55">
        <v>7738400</v>
      </c>
      <c r="AF85" s="55">
        <f t="shared" ref="AF85" si="36">SUM(AC85:AE85)</f>
        <v>7738400</v>
      </c>
      <c r="AG85" s="55"/>
      <c r="AH85" s="55"/>
      <c r="AI85" s="55">
        <v>7738400</v>
      </c>
      <c r="AJ85" s="55">
        <v>7738400</v>
      </c>
      <c r="AK85" s="55"/>
      <c r="AL85" s="55"/>
      <c r="AM85" s="55">
        <v>7738400</v>
      </c>
      <c r="AN85" s="55">
        <v>7738400</v>
      </c>
      <c r="AO85" s="55"/>
      <c r="AP85" s="55"/>
      <c r="AQ85" s="55">
        <v>7738400</v>
      </c>
      <c r="AR85" s="55">
        <v>7738400</v>
      </c>
      <c r="AS85" s="55"/>
      <c r="AT85" s="55"/>
      <c r="AU85" s="55">
        <v>7738400</v>
      </c>
      <c r="AV85" s="55">
        <v>7738400</v>
      </c>
      <c r="AW85" s="55">
        <f>E85+(I85*10)</f>
        <v>0</v>
      </c>
      <c r="AX85" s="55">
        <f t="shared" ref="AX85" si="37">F85+(J85*10)</f>
        <v>0</v>
      </c>
      <c r="AY85" s="55">
        <f>G85+(AU85*10)</f>
        <v>82883300</v>
      </c>
      <c r="AZ85" s="55">
        <f t="shared" ref="AZ85" si="38">SUM(AW85:AY85)</f>
        <v>82883300</v>
      </c>
      <c r="BA85" s="56"/>
    </row>
    <row r="86" spans="1:53" s="59" customFormat="1" ht="60.75">
      <c r="A86" s="53">
        <v>78</v>
      </c>
      <c r="B86" s="58"/>
      <c r="D86" s="54" t="s">
        <v>175</v>
      </c>
      <c r="E86" s="55"/>
      <c r="F86" s="55"/>
      <c r="G86" s="55"/>
      <c r="H86" s="55"/>
      <c r="I86" s="55"/>
      <c r="J86" s="55"/>
      <c r="K86" s="55"/>
      <c r="L86" s="60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>
        <v>1495000000</v>
      </c>
      <c r="BA86" s="56"/>
    </row>
    <row r="87" spans="1:53" s="59" customFormat="1" ht="20.25">
      <c r="A87" s="53">
        <v>79</v>
      </c>
      <c r="B87" s="58"/>
      <c r="D87" s="54" t="s">
        <v>176</v>
      </c>
      <c r="E87" s="55"/>
      <c r="F87" s="55"/>
      <c r="G87" s="55"/>
      <c r="H87" s="55"/>
      <c r="I87" s="55"/>
      <c r="J87" s="55"/>
      <c r="K87" s="55"/>
      <c r="L87" s="60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31">
        <v>600000000</v>
      </c>
      <c r="BA87" s="61"/>
    </row>
    <row r="88" spans="1:53" s="39" customFormat="1" ht="33" customHeight="1">
      <c r="A88" s="35"/>
      <c r="B88" s="35"/>
      <c r="C88" s="62"/>
      <c r="D88" s="62" t="s">
        <v>177</v>
      </c>
      <c r="E88" s="63">
        <f>SUM(E83:E87)</f>
        <v>2570190000</v>
      </c>
      <c r="F88" s="63">
        <f t="shared" ref="F88:BA88" si="39">SUM(F83:F87)</f>
        <v>550755000</v>
      </c>
      <c r="G88" s="63">
        <f t="shared" si="39"/>
        <v>550755000</v>
      </c>
      <c r="H88" s="63">
        <f t="shared" si="39"/>
        <v>3671700000</v>
      </c>
      <c r="I88" s="63">
        <f t="shared" si="39"/>
        <v>3616690000</v>
      </c>
      <c r="J88" s="63">
        <f t="shared" si="39"/>
        <v>775005000</v>
      </c>
      <c r="K88" s="63">
        <f t="shared" si="39"/>
        <v>775005000</v>
      </c>
      <c r="L88" s="63">
        <f t="shared" si="39"/>
        <v>5166700000</v>
      </c>
      <c r="M88" s="63">
        <f t="shared" si="39"/>
        <v>3616690000</v>
      </c>
      <c r="N88" s="63">
        <f t="shared" si="39"/>
        <v>775005000</v>
      </c>
      <c r="O88" s="63">
        <f t="shared" si="39"/>
        <v>775005000</v>
      </c>
      <c r="P88" s="63">
        <f t="shared" si="39"/>
        <v>5166700000</v>
      </c>
      <c r="Q88" s="63">
        <f t="shared" si="39"/>
        <v>3616690000</v>
      </c>
      <c r="R88" s="63">
        <f t="shared" si="39"/>
        <v>775005000</v>
      </c>
      <c r="S88" s="63">
        <f t="shared" si="39"/>
        <v>775005000</v>
      </c>
      <c r="T88" s="63">
        <f t="shared" si="39"/>
        <v>5166700000</v>
      </c>
      <c r="U88" s="63">
        <f t="shared" si="39"/>
        <v>3616690000</v>
      </c>
      <c r="V88" s="63">
        <f t="shared" si="39"/>
        <v>775005000</v>
      </c>
      <c r="W88" s="63">
        <f t="shared" si="39"/>
        <v>775005000</v>
      </c>
      <c r="X88" s="63">
        <f t="shared" si="39"/>
        <v>5166700000</v>
      </c>
      <c r="Y88" s="63">
        <f t="shared" si="39"/>
        <v>3616690000</v>
      </c>
      <c r="Z88" s="63">
        <f t="shared" si="39"/>
        <v>775005000</v>
      </c>
      <c r="AA88" s="63">
        <f t="shared" si="39"/>
        <v>775005000</v>
      </c>
      <c r="AB88" s="63">
        <f t="shared" si="39"/>
        <v>5166700000</v>
      </c>
      <c r="AC88" s="63">
        <f t="shared" si="39"/>
        <v>3616690000</v>
      </c>
      <c r="AD88" s="63">
        <f t="shared" si="39"/>
        <v>775005000</v>
      </c>
      <c r="AE88" s="63">
        <f t="shared" si="39"/>
        <v>775005000</v>
      </c>
      <c r="AF88" s="63">
        <f t="shared" si="39"/>
        <v>5166700000</v>
      </c>
      <c r="AG88" s="63">
        <f t="shared" si="39"/>
        <v>3616690000</v>
      </c>
      <c r="AH88" s="63">
        <f t="shared" si="39"/>
        <v>775005000</v>
      </c>
      <c r="AI88" s="63">
        <f t="shared" si="39"/>
        <v>775005000</v>
      </c>
      <c r="AJ88" s="63">
        <f t="shared" si="39"/>
        <v>5166700000</v>
      </c>
      <c r="AK88" s="63">
        <f t="shared" si="39"/>
        <v>3616690000</v>
      </c>
      <c r="AL88" s="63">
        <f t="shared" si="39"/>
        <v>775005000</v>
      </c>
      <c r="AM88" s="63">
        <f t="shared" si="39"/>
        <v>775005000</v>
      </c>
      <c r="AN88" s="63">
        <f t="shared" si="39"/>
        <v>5166700000</v>
      </c>
      <c r="AO88" s="63">
        <f t="shared" si="39"/>
        <v>3016690000</v>
      </c>
      <c r="AP88" s="63">
        <f t="shared" si="39"/>
        <v>775005000</v>
      </c>
      <c r="AQ88" s="63">
        <f t="shared" si="39"/>
        <v>775005000</v>
      </c>
      <c r="AR88" s="63">
        <f t="shared" si="39"/>
        <v>4566700000</v>
      </c>
      <c r="AS88" s="63">
        <f t="shared" si="39"/>
        <v>3616690000</v>
      </c>
      <c r="AT88" s="63">
        <f t="shared" si="39"/>
        <v>775005000</v>
      </c>
      <c r="AU88" s="63">
        <f t="shared" si="39"/>
        <v>775005000</v>
      </c>
      <c r="AV88" s="63">
        <f t="shared" si="39"/>
        <v>5166700000</v>
      </c>
      <c r="AW88" s="63">
        <f t="shared" si="39"/>
        <v>38137090000</v>
      </c>
      <c r="AX88" s="63">
        <f t="shared" si="39"/>
        <v>8300805000</v>
      </c>
      <c r="AY88" s="63">
        <f t="shared" si="39"/>
        <v>8300805000</v>
      </c>
      <c r="AZ88" s="63">
        <f t="shared" si="39"/>
        <v>56833700000</v>
      </c>
      <c r="BA88" s="63">
        <f t="shared" si="39"/>
        <v>0</v>
      </c>
    </row>
    <row r="89" spans="1:53" s="20" customFormat="1" ht="15.75">
      <c r="A89" s="64"/>
      <c r="B89" s="64"/>
      <c r="L89" s="65"/>
      <c r="AZ89" s="66"/>
      <c r="BA89" s="67"/>
    </row>
    <row r="90" spans="1:53" s="20" customFormat="1" ht="15.75">
      <c r="A90" s="64"/>
      <c r="B90" s="64"/>
      <c r="L90" s="65"/>
      <c r="BA90" s="68"/>
    </row>
    <row r="91" spans="1:53" s="20" customFormat="1" ht="15.75">
      <c r="A91" s="64"/>
      <c r="B91" s="64"/>
      <c r="L91" s="65"/>
      <c r="BA91" s="68"/>
    </row>
    <row r="92" spans="1:53" s="20" customFormat="1" ht="15.75">
      <c r="A92" s="64"/>
      <c r="B92" s="64"/>
      <c r="L92" s="65"/>
      <c r="BA92" s="68"/>
    </row>
    <row r="93" spans="1:53" s="20" customFormat="1" ht="15.75">
      <c r="A93" s="64"/>
      <c r="B93" s="64"/>
      <c r="L93" s="65"/>
      <c r="BA93" s="68"/>
    </row>
    <row r="94" spans="1:53" s="20" customFormat="1" ht="15.75">
      <c r="A94" s="64"/>
      <c r="B94" s="64"/>
      <c r="L94" s="65"/>
      <c r="BA94" s="68"/>
    </row>
    <row r="95" spans="1:53" s="20" customFormat="1" ht="15.75">
      <c r="A95" s="64"/>
      <c r="B95" s="64"/>
      <c r="L95" s="65"/>
      <c r="BA95" s="68"/>
    </row>
    <row r="96" spans="1:53" s="20" customFormat="1" ht="15.75">
      <c r="A96" s="64"/>
      <c r="B96" s="64"/>
      <c r="L96" s="65"/>
      <c r="BA96" s="68"/>
    </row>
    <row r="97" spans="1:53" s="20" customFormat="1" ht="15.75">
      <c r="A97" s="64"/>
      <c r="B97" s="64"/>
      <c r="L97" s="65"/>
      <c r="BA97" s="68"/>
    </row>
    <row r="98" spans="1:53" s="20" customFormat="1" ht="15.75">
      <c r="A98" s="64"/>
      <c r="B98" s="64"/>
      <c r="L98" s="65"/>
      <c r="BA98" s="68"/>
    </row>
  </sheetData>
  <mergeCells count="19">
    <mergeCell ref="A1:D1"/>
    <mergeCell ref="K4:L4"/>
    <mergeCell ref="A5:A6"/>
    <mergeCell ref="B5:B6"/>
    <mergeCell ref="C5:C6"/>
    <mergeCell ref="D5:D6"/>
    <mergeCell ref="E5:H5"/>
    <mergeCell ref="AW5:AZ5"/>
    <mergeCell ref="I5:L5"/>
    <mergeCell ref="M5:P5"/>
    <mergeCell ref="Q5:T5"/>
    <mergeCell ref="U5:X5"/>
    <mergeCell ref="Y5:AB5"/>
    <mergeCell ref="AC5:AF5"/>
    <mergeCell ref="D3:O3"/>
    <mergeCell ref="AG5:AJ5"/>
    <mergeCell ref="AK5:AN5"/>
    <mergeCell ref="AO5:AR5"/>
    <mergeCell ref="AS5:AV5"/>
  </mergeCells>
  <pageMargins left="0.39370078740157483" right="0.19685039370078741" top="0.62992125984251968" bottom="0.59055118110236227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2021-2022</vt:lpstr>
      <vt:lpstr>Zp 2020-21</vt:lpstr>
      <vt:lpstr>Sheet1</vt:lpstr>
      <vt:lpstr>Sheet2</vt:lpstr>
      <vt:lpstr>Sheet3</vt:lpstr>
      <vt:lpstr>'2021-2022'!Print_Titles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2021-11-02T07:33:19Z</dcterms:created>
  <dcterms:modified xsi:type="dcterms:W3CDTF">2022-04-04T12:32:59Z</dcterms:modified>
</cp:coreProperties>
</file>